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" sheetId="1" r:id="rId1"/>
  </sheets>
  <definedNames>
    <definedName name="_xlnm.Print_Titles" localSheetId="0">'приложение 5'!$6:$7</definedName>
    <definedName name="_xlnm.Print_Area" localSheetId="0">'приложение 5'!$A$1:$J$152</definedName>
  </definedNames>
  <calcPr fullCalcOnLoad="1"/>
</workbook>
</file>

<file path=xl/sharedStrings.xml><?xml version="1.0" encoding="utf-8"?>
<sst xmlns="http://schemas.openxmlformats.org/spreadsheetml/2006/main" count="572" uniqueCount="135">
  <si>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</si>
  <si>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</si>
  <si>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</si>
  <si>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</si>
  <si>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</si>
  <si>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</si>
  <si>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</si>
  <si>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</si>
  <si>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Пенсионное обеспечение</t>
  </si>
  <si>
    <t>Социальное обеспечение населения</t>
  </si>
  <si>
    <t>Жилищное хозяйство</t>
  </si>
  <si>
    <t>Общее образование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</si>
  <si>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</si>
  <si>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</si>
  <si>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</si>
  <si>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</si>
  <si>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</si>
  <si>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</si>
  <si>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</si>
  <si>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</si>
  <si>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</si>
  <si>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</si>
  <si>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</si>
  <si>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</si>
  <si>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</si>
  <si>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</si>
  <si>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</si>
  <si>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</si>
  <si>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</si>
  <si>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</si>
  <si>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</si>
  <si>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09</t>
  </si>
  <si>
    <t>07</t>
  </si>
  <si>
    <t>08</t>
  </si>
  <si>
    <t>13</t>
  </si>
  <si>
    <t>870</t>
  </si>
  <si>
    <t>Резервные средства</t>
  </si>
  <si>
    <t>810</t>
  </si>
  <si>
    <t>730</t>
  </si>
  <si>
    <t>11</t>
  </si>
  <si>
    <t>14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</si>
  <si>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</si>
  <si>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</si>
  <si>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</si>
  <si>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</si>
  <si>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</si>
  <si>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</si>
  <si>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</si>
  <si>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</si>
  <si>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</si>
  <si>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</si>
  <si>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</si>
  <si>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</si>
  <si>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</si>
  <si>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</si>
  <si>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</si>
  <si>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 xml:space="preserve">Культура </t>
  </si>
  <si>
    <t>Другие вопросы в области культуры и кинематографии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</si>
  <si>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</si>
  <si>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</si>
  <si>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</si>
  <si>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</si>
  <si>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</t>
  </si>
  <si>
    <t>Другие вопросы в области национальной экономики</t>
  </si>
  <si>
    <t>Код главного распоряди-теля бюджетных средств</t>
  </si>
  <si>
    <t>Собрание Представителей муниципального района Сергиевский</t>
  </si>
  <si>
    <t>Другие вопросы в области охраны окружающей среды</t>
  </si>
  <si>
    <t>ИТОГО:</t>
  </si>
  <si>
    <t>Непрограммные направления расходов местного бюджета</t>
  </si>
  <si>
    <t>Сельское хозяйство и рыболовство</t>
  </si>
  <si>
    <t>Другие вопросы в области культуры, кинематографии</t>
  </si>
  <si>
    <t>Контрольно-ревизионное управление муниципального района Сергиевский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</si>
  <si>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</si>
  <si>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</si>
  <si>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</si>
  <si>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</si>
  <si>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</si>
  <si>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</si>
  <si>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</si>
  <si>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</si>
  <si>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</si>
  <si>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</si>
  <si>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 xml:space="preserve">Муниципальная программа "Дети муниципального района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</si>
  <si>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</si>
  <si>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</si>
  <si>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</si>
  <si>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</si>
  <si>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"Содержание улично-дорожной сети муниципального района Сергиевский" 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</si>
  <si>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</si>
  <si>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</si>
  <si>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</si>
  <si>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</si>
  <si>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"Управление муниципальным долгом муниципального района Сергиевский Самарской области"</t>
  </si>
  <si>
    <t>99 0 00 00000</t>
  </si>
  <si>
    <t>23 0 00 00000</t>
  </si>
  <si>
    <t>01 0 00 00000</t>
  </si>
  <si>
    <t>30 0 00 00000</t>
  </si>
  <si>
    <t>02 0 00 00000</t>
  </si>
  <si>
    <t>03 0 00 00000</t>
  </si>
  <si>
    <t>12 0 00 00000</t>
  </si>
  <si>
    <t>23 0 00 0000 0</t>
  </si>
  <si>
    <t>08 0 00 00000</t>
  </si>
  <si>
    <t>16 0 00 00000</t>
  </si>
  <si>
    <t>05 0 00 00000</t>
  </si>
  <si>
    <t>13 0 00 00000</t>
  </si>
  <si>
    <t>09 0 00 00000</t>
  </si>
  <si>
    <t>19 0 00 00000</t>
  </si>
  <si>
    <t>21 0 00 00000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</si>
  <si>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</si>
  <si>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</si>
  <si>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</si>
  <si>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</si>
  <si>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</si>
  <si>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</si>
  <si>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</si>
  <si>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Муниципальная программа "Развитие сферы культуры и туризма на территории муниципального района Сергиевский"</t>
  </si>
  <si>
    <t>22 0 00 00000</t>
  </si>
  <si>
    <t>Комитет по управлению муниципальным имуществом муниципального района Сергиевский Самарской области</t>
  </si>
  <si>
    <t>Администрация муниципального района Сергиевский Самарской области</t>
  </si>
  <si>
    <t>МКУ "Управление культуры, туризма и молодежной политики" муниципального района Сергиевский Самарской области</t>
  </si>
  <si>
    <t>Управление финансами администрации муниципального района Сергиевский Самарской области</t>
  </si>
  <si>
    <t>Дополнительное образование детей</t>
  </si>
  <si>
    <t>Суммы на 2021 год, тыс.рублей</t>
  </si>
  <si>
    <t xml:space="preserve">Объём условно утвержденных расходов </t>
  </si>
  <si>
    <t>В С Е Г О с учетом условно утвержденных расходов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</si>
  <si>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</si>
  <si>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Приложение 5                                               к  проекту Решения Собрания представителей муниципального района Сергиевский  "О бюджете муниципального района Сергиевский на 2020 год и на плановый период 2021 и 2022 годов"</t>
  </si>
  <si>
    <t>Ведомственная структура расходов бюджета муниципального района Сергиевский Самарской области на плановый период 2021 и 2022 годов</t>
  </si>
  <si>
    <t>Суммы на 2022 год, тыс.рублей</t>
  </si>
  <si>
    <t>35 0 00 00000</t>
  </si>
  <si>
    <t>Специальные расходы</t>
  </si>
  <si>
    <t>880</t>
  </si>
  <si>
    <t>Муниципальная  программа "Переселение граждан из аварийного жилищного фонда с учётом необходимости развития малоэтажного жил. строительства на территории муниципального района Сергиевский Самарской области"</t>
  </si>
  <si>
    <t>10 0 00 00000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</si>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</sst>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_-* #,##0.00000_р_._-;\-* #,##0.00000_р_._-;_-* &quot;-&quot;???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 horizontal="left" vertical="justify" wrapText="1" indent="1"/>
    </xf>
    <xf numFmtId="168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8" fillId="33" borderId="0" xfId="0" applyFont="1" applyFill="1" applyAlignment="1">
      <alignment horizontal="center" vertical="center"/>
    </xf>
    <xf numFmtId="1" fontId="6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3" fontId="7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168" fontId="5" fillId="33" borderId="0" xfId="0" applyNumberFormat="1" applyFont="1" applyFill="1" applyAlignment="1">
      <alignment horizontal="center" vertical="justify" wrapText="1"/>
    </xf>
    <xf numFmtId="168" fontId="5" fillId="33" borderId="0" xfId="0" applyNumberFormat="1" applyFont="1" applyFill="1" applyAlignment="1">
      <alignment horizontal="center" vertical="justify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L366"/>
  <sheetViews>
    <sheetView showGridLines="0" tabSelected="1" view="pageBreakPreview" zoomScale="90" zoomScaleSheetLayoutView="90" workbookViewId="0" topLeftCell="A1">
      <selection activeCell="E2" sqref="E2"/>
    </sheetView>
  </sheetViews>
  <sheetFormatPr defaultColWidth="9.00390625" defaultRowHeight="12.75"/>
  <cols>
    <col min="1" max="1" width="12.25390625" style="5" customWidth="1"/>
    <col min="2" max="2" width="52.625" style="5" customWidth="1"/>
    <col min="3" max="3" width="5.75390625" style="5" customWidth="1"/>
    <col min="4" max="4" width="5.125" style="5" customWidth="1"/>
    <col min="5" max="5" width="17.25390625" style="5" customWidth="1"/>
    <col min="6" max="6" width="7.125" style="5" customWidth="1"/>
    <col min="7" max="8" width="19.25390625" style="30" customWidth="1"/>
    <col min="9" max="10" width="19.25390625" style="5" customWidth="1"/>
    <col min="11" max="16384" width="9.125" style="5" customWidth="1"/>
  </cols>
  <sheetData>
    <row r="2" spans="1:10" ht="122.25" customHeight="1">
      <c r="A2" s="4"/>
      <c r="B2" s="4"/>
      <c r="C2" s="4"/>
      <c r="D2" s="4"/>
      <c r="E2" s="4"/>
      <c r="F2" s="40"/>
      <c r="G2" s="40"/>
      <c r="H2" s="40"/>
      <c r="I2" s="40" t="s">
        <v>126</v>
      </c>
      <c r="J2" s="40"/>
    </row>
    <row r="3" spans="1:10" ht="39.75" customHeight="1">
      <c r="A3" s="4"/>
      <c r="B3" s="4"/>
      <c r="C3" s="4"/>
      <c r="D3" s="4"/>
      <c r="E3" s="4"/>
      <c r="F3" s="39"/>
      <c r="G3" s="39"/>
      <c r="H3" s="39"/>
      <c r="I3" s="39"/>
      <c r="J3" s="39"/>
    </row>
    <row r="4" spans="1:10" ht="34.5" customHeight="1">
      <c r="A4" s="47" t="s">
        <v>127</v>
      </c>
      <c r="B4" s="47"/>
      <c r="C4" s="47"/>
      <c r="D4" s="47"/>
      <c r="E4" s="47"/>
      <c r="F4" s="47"/>
      <c r="G4" s="47"/>
      <c r="H4" s="47"/>
      <c r="I4" s="47"/>
      <c r="J4" s="47"/>
    </row>
    <row r="5" spans="1:8" ht="18" customHeight="1">
      <c r="A5" s="6"/>
      <c r="B5" s="4"/>
      <c r="C5" s="4"/>
      <c r="D5" s="4"/>
      <c r="E5" s="4"/>
      <c r="F5" s="4"/>
      <c r="G5" s="7"/>
      <c r="H5" s="8"/>
    </row>
    <row r="6" spans="1:10" ht="21.75" customHeight="1">
      <c r="A6" s="41" t="s">
        <v>64</v>
      </c>
      <c r="B6" s="45" t="s">
        <v>22</v>
      </c>
      <c r="C6" s="46" t="s">
        <v>0</v>
      </c>
      <c r="D6" s="46" t="s">
        <v>1</v>
      </c>
      <c r="E6" s="46" t="s">
        <v>2</v>
      </c>
      <c r="F6" s="46" t="s">
        <v>3</v>
      </c>
      <c r="G6" s="43" t="s">
        <v>122</v>
      </c>
      <c r="H6" s="44"/>
      <c r="I6" s="43" t="s">
        <v>128</v>
      </c>
      <c r="J6" s="44"/>
    </row>
    <row r="7" spans="1:10" ht="81.75" customHeight="1">
      <c r="A7" s="42"/>
      <c r="B7" s="45"/>
      <c r="C7" s="46"/>
      <c r="D7" s="46"/>
      <c r="E7" s="46"/>
      <c r="F7" s="46"/>
      <c r="G7" s="9" t="s">
        <v>26</v>
      </c>
      <c r="H7" s="9" t="s">
        <v>17</v>
      </c>
      <c r="I7" s="9" t="s">
        <v>26</v>
      </c>
      <c r="J7" s="9" t="s">
        <v>17</v>
      </c>
    </row>
    <row r="8" spans="1:10" ht="38.25" customHeight="1">
      <c r="A8" s="10">
        <v>600</v>
      </c>
      <c r="B8" s="11" t="s">
        <v>65</v>
      </c>
      <c r="C8" s="12"/>
      <c r="D8" s="13"/>
      <c r="E8" s="14"/>
      <c r="F8" s="14"/>
      <c r="G8" s="33">
        <f aca="true" t="shared" si="0" ref="G8:J9">G9</f>
        <v>1404.89996</v>
      </c>
      <c r="H8" s="33">
        <f t="shared" si="0"/>
        <v>0</v>
      </c>
      <c r="I8" s="33">
        <f t="shared" si="0"/>
        <v>1404.89996</v>
      </c>
      <c r="J8" s="33">
        <f t="shared" si="0"/>
        <v>0</v>
      </c>
    </row>
    <row r="9" spans="1:10" ht="45">
      <c r="A9" s="13">
        <v>600</v>
      </c>
      <c r="B9" s="15" t="s">
        <v>4</v>
      </c>
      <c r="C9" s="16" t="s">
        <v>18</v>
      </c>
      <c r="D9" s="16" t="s">
        <v>21</v>
      </c>
      <c r="E9" s="16"/>
      <c r="F9" s="16"/>
      <c r="G9" s="34">
        <f t="shared" si="0"/>
        <v>1404.89996</v>
      </c>
      <c r="H9" s="34">
        <f t="shared" si="0"/>
        <v>0</v>
      </c>
      <c r="I9" s="34">
        <f t="shared" si="0"/>
        <v>1404.89996</v>
      </c>
      <c r="J9" s="34">
        <f t="shared" si="0"/>
        <v>0</v>
      </c>
    </row>
    <row r="10" spans="1:10" ht="30">
      <c r="A10" s="13">
        <v>600</v>
      </c>
      <c r="B10" s="15" t="s">
        <v>68</v>
      </c>
      <c r="C10" s="16" t="s">
        <v>18</v>
      </c>
      <c r="D10" s="16" t="s">
        <v>21</v>
      </c>
      <c r="E10" s="16" t="s">
        <v>93</v>
      </c>
      <c r="F10" s="16"/>
      <c r="G10" s="34">
        <f>G11+G12</f>
        <v>1404.89996</v>
      </c>
      <c r="H10" s="34">
        <f>H11+H12</f>
        <v>0</v>
      </c>
      <c r="I10" s="34">
        <f>I11+I12</f>
        <v>1404.89996</v>
      </c>
      <c r="J10" s="34">
        <f>J11+J12</f>
        <v>0</v>
      </c>
    </row>
    <row r="11" spans="1:10" ht="30">
      <c r="A11" s="13">
        <v>600</v>
      </c>
      <c r="B11" s="15" t="s">
        <v>42</v>
      </c>
      <c r="C11" s="16" t="s">
        <v>18</v>
      </c>
      <c r="D11" s="16" t="s">
        <v>21</v>
      </c>
      <c r="E11" s="16" t="s">
        <v>93</v>
      </c>
      <c r="F11" s="16" t="s">
        <v>41</v>
      </c>
      <c r="G11" s="34">
        <v>1200.17766</v>
      </c>
      <c r="H11" s="35">
        <v>0</v>
      </c>
      <c r="I11" s="34">
        <v>1200.17766</v>
      </c>
      <c r="J11" s="35">
        <v>0</v>
      </c>
    </row>
    <row r="12" spans="1:10" ht="45">
      <c r="A12" s="13">
        <v>600</v>
      </c>
      <c r="B12" s="15" t="s">
        <v>44</v>
      </c>
      <c r="C12" s="16" t="s">
        <v>18</v>
      </c>
      <c r="D12" s="16" t="s">
        <v>21</v>
      </c>
      <c r="E12" s="16" t="s">
        <v>93</v>
      </c>
      <c r="F12" s="16" t="s">
        <v>43</v>
      </c>
      <c r="G12" s="34">
        <v>204.7223</v>
      </c>
      <c r="H12" s="35">
        <v>0</v>
      </c>
      <c r="I12" s="34">
        <v>204.7223</v>
      </c>
      <c r="J12" s="35">
        <v>0</v>
      </c>
    </row>
    <row r="13" spans="1:10" ht="31.5">
      <c r="A13" s="17">
        <v>601</v>
      </c>
      <c r="B13" s="11" t="s">
        <v>118</v>
      </c>
      <c r="C13" s="16"/>
      <c r="D13" s="16"/>
      <c r="E13" s="16"/>
      <c r="F13" s="16"/>
      <c r="G13" s="33">
        <f>G17+G22+G36+G41+G49+G54+G72+G83+G88+G75+G46+G58+G61+G80+G14+G67+G64</f>
        <v>384460.132825</v>
      </c>
      <c r="H13" s="33">
        <f>H17+H22+H36+H41+H49+H54+H72+H83+H88+H75+H46+H58+H61+H80+H14+H67+H64</f>
        <v>157970.45255999998</v>
      </c>
      <c r="I13" s="33">
        <f>I17+I22+I36+I41+I49+I54+I72+I83+I88+I75+I46+I58+I61+I80+I14+I67+I64</f>
        <v>327352.021645</v>
      </c>
      <c r="J13" s="33">
        <f>J17+J22+J36+J41+J49+J54+J72+J83+J88+J75+J46+J58+J61+J80+J14+J67+J64</f>
        <v>101523.75184</v>
      </c>
    </row>
    <row r="14" spans="1:10" ht="45">
      <c r="A14" s="18">
        <v>601</v>
      </c>
      <c r="B14" s="19" t="s">
        <v>72</v>
      </c>
      <c r="C14" s="16" t="s">
        <v>18</v>
      </c>
      <c r="D14" s="16" t="s">
        <v>30</v>
      </c>
      <c r="E14" s="16"/>
      <c r="F14" s="16"/>
      <c r="G14" s="34">
        <f aca="true" t="shared" si="1" ref="G14:J15">G15</f>
        <v>1537.21574</v>
      </c>
      <c r="H14" s="34">
        <f t="shared" si="1"/>
        <v>0</v>
      </c>
      <c r="I14" s="34">
        <f t="shared" si="1"/>
        <v>1337.21574</v>
      </c>
      <c r="J14" s="34">
        <f t="shared" si="1"/>
        <v>0</v>
      </c>
    </row>
    <row r="15" spans="1:10" ht="75">
      <c r="A15" s="18">
        <v>601</v>
      </c>
      <c r="B15" s="19" t="s">
        <v>73</v>
      </c>
      <c r="C15" s="16" t="s">
        <v>18</v>
      </c>
      <c r="D15" s="16" t="s">
        <v>30</v>
      </c>
      <c r="E15" s="16" t="s">
        <v>94</v>
      </c>
      <c r="F15" s="14"/>
      <c r="G15" s="34">
        <f t="shared" si="1"/>
        <v>1537.21574</v>
      </c>
      <c r="H15" s="34">
        <f t="shared" si="1"/>
        <v>0</v>
      </c>
      <c r="I15" s="34">
        <f t="shared" si="1"/>
        <v>1337.21574</v>
      </c>
      <c r="J15" s="34">
        <f t="shared" si="1"/>
        <v>0</v>
      </c>
    </row>
    <row r="16" spans="1:10" ht="30">
      <c r="A16" s="18">
        <v>601</v>
      </c>
      <c r="B16" s="19" t="s">
        <v>42</v>
      </c>
      <c r="C16" s="16" t="s">
        <v>18</v>
      </c>
      <c r="D16" s="16" t="s">
        <v>30</v>
      </c>
      <c r="E16" s="16" t="s">
        <v>94</v>
      </c>
      <c r="F16" s="16" t="s">
        <v>41</v>
      </c>
      <c r="G16" s="34">
        <v>1537.21574</v>
      </c>
      <c r="H16" s="34">
        <v>0</v>
      </c>
      <c r="I16" s="34">
        <v>1337.21574</v>
      </c>
      <c r="J16" s="34">
        <v>0</v>
      </c>
    </row>
    <row r="17" spans="1:10" ht="22.5" customHeight="1">
      <c r="A17" s="18">
        <v>601</v>
      </c>
      <c r="B17" s="15" t="s">
        <v>5</v>
      </c>
      <c r="C17" s="16" t="s">
        <v>18</v>
      </c>
      <c r="D17" s="16" t="s">
        <v>19</v>
      </c>
      <c r="E17" s="16"/>
      <c r="F17" s="16"/>
      <c r="G17" s="34">
        <f>G18</f>
        <v>29251.577830000002</v>
      </c>
      <c r="H17" s="34">
        <f>H18</f>
        <v>0</v>
      </c>
      <c r="I17" s="34">
        <f>I18</f>
        <v>29251.577830000002</v>
      </c>
      <c r="J17" s="34">
        <f>J18</f>
        <v>0</v>
      </c>
    </row>
    <row r="18" spans="1:10" ht="75">
      <c r="A18" s="18">
        <v>601</v>
      </c>
      <c r="B18" s="19" t="s">
        <v>73</v>
      </c>
      <c r="C18" s="16" t="s">
        <v>18</v>
      </c>
      <c r="D18" s="16" t="s">
        <v>19</v>
      </c>
      <c r="E18" s="16" t="s">
        <v>94</v>
      </c>
      <c r="F18" s="16"/>
      <c r="G18" s="34">
        <f>G19+G20+G21</f>
        <v>29251.577830000002</v>
      </c>
      <c r="H18" s="34">
        <f>H19+H20+H21</f>
        <v>0</v>
      </c>
      <c r="I18" s="34">
        <f>I19+I20+I21</f>
        <v>29251.577830000002</v>
      </c>
      <c r="J18" s="34">
        <f>J19+J20+J21</f>
        <v>0</v>
      </c>
    </row>
    <row r="19" spans="1:10" ht="30">
      <c r="A19" s="18">
        <v>601</v>
      </c>
      <c r="B19" s="15" t="s">
        <v>42</v>
      </c>
      <c r="C19" s="16" t="s">
        <v>18</v>
      </c>
      <c r="D19" s="16" t="s">
        <v>19</v>
      </c>
      <c r="E19" s="16" t="s">
        <v>94</v>
      </c>
      <c r="F19" s="16" t="s">
        <v>41</v>
      </c>
      <c r="G19" s="34">
        <f>26857.40863+591.08</f>
        <v>27448.488630000003</v>
      </c>
      <c r="H19" s="35">
        <v>0</v>
      </c>
      <c r="I19" s="34">
        <f>26857.40863+591.08</f>
        <v>27448.488630000003</v>
      </c>
      <c r="J19" s="35">
        <v>0</v>
      </c>
    </row>
    <row r="20" spans="1:10" ht="45">
      <c r="A20" s="18">
        <v>601</v>
      </c>
      <c r="B20" s="15" t="s">
        <v>44</v>
      </c>
      <c r="C20" s="16" t="s">
        <v>18</v>
      </c>
      <c r="D20" s="16" t="s">
        <v>19</v>
      </c>
      <c r="E20" s="16" t="s">
        <v>94</v>
      </c>
      <c r="F20" s="16" t="s">
        <v>43</v>
      </c>
      <c r="G20" s="36">
        <f>1715.9516</f>
        <v>1715.9516</v>
      </c>
      <c r="H20" s="34">
        <v>0</v>
      </c>
      <c r="I20" s="36">
        <f>1715.9516</f>
        <v>1715.9516</v>
      </c>
      <c r="J20" s="34">
        <v>0</v>
      </c>
    </row>
    <row r="21" spans="1:10" ht="17.25" customHeight="1">
      <c r="A21" s="18">
        <v>601</v>
      </c>
      <c r="B21" s="15" t="s">
        <v>46</v>
      </c>
      <c r="C21" s="16" t="s">
        <v>18</v>
      </c>
      <c r="D21" s="16" t="s">
        <v>19</v>
      </c>
      <c r="E21" s="16" t="s">
        <v>94</v>
      </c>
      <c r="F21" s="16" t="s">
        <v>45</v>
      </c>
      <c r="G21" s="36">
        <v>87.1376</v>
      </c>
      <c r="H21" s="34">
        <v>0</v>
      </c>
      <c r="I21" s="36">
        <v>87.1376</v>
      </c>
      <c r="J21" s="34">
        <v>0</v>
      </c>
    </row>
    <row r="22" spans="1:10" ht="24.75" customHeight="1">
      <c r="A22" s="18">
        <v>601</v>
      </c>
      <c r="B22" s="20" t="s">
        <v>6</v>
      </c>
      <c r="C22" s="16" t="s">
        <v>18</v>
      </c>
      <c r="D22" s="16" t="s">
        <v>34</v>
      </c>
      <c r="E22" s="16"/>
      <c r="F22" s="16"/>
      <c r="G22" s="34">
        <f>G27+G23+G32</f>
        <v>38892.039195</v>
      </c>
      <c r="H22" s="34">
        <f>H27+H23+H32</f>
        <v>0</v>
      </c>
      <c r="I22" s="34">
        <f>I27+I23+I32</f>
        <v>39327.441125000005</v>
      </c>
      <c r="J22" s="34">
        <f>J27+J23+J32</f>
        <v>0</v>
      </c>
    </row>
    <row r="23" spans="1:10" ht="60">
      <c r="A23" s="18">
        <v>601</v>
      </c>
      <c r="B23" s="15" t="s">
        <v>86</v>
      </c>
      <c r="C23" s="16" t="s">
        <v>18</v>
      </c>
      <c r="D23" s="16">
        <v>13</v>
      </c>
      <c r="E23" s="16" t="s">
        <v>106</v>
      </c>
      <c r="F23" s="16"/>
      <c r="G23" s="34">
        <f>G24+G25+G26</f>
        <v>9343.3538</v>
      </c>
      <c r="H23" s="34">
        <f>H24+H25+H26</f>
        <v>0</v>
      </c>
      <c r="I23" s="34">
        <f>I24+I25+I26</f>
        <v>9343.3538</v>
      </c>
      <c r="J23" s="34">
        <f>J24+J25+J26</f>
        <v>0</v>
      </c>
    </row>
    <row r="24" spans="1:10" ht="32.25" customHeight="1">
      <c r="A24" s="18">
        <v>601</v>
      </c>
      <c r="B24" s="15" t="s">
        <v>52</v>
      </c>
      <c r="C24" s="16" t="s">
        <v>18</v>
      </c>
      <c r="D24" s="16">
        <v>13</v>
      </c>
      <c r="E24" s="16" t="s">
        <v>106</v>
      </c>
      <c r="F24" s="16" t="s">
        <v>51</v>
      </c>
      <c r="G24" s="36">
        <f>7571.81549+2286.68831+0.5-2000</f>
        <v>7859.0038</v>
      </c>
      <c r="H24" s="35">
        <v>0</v>
      </c>
      <c r="I24" s="36">
        <f>7571.81549+2286.68831+0.5-2000</f>
        <v>7859.0038</v>
      </c>
      <c r="J24" s="35">
        <v>0</v>
      </c>
    </row>
    <row r="25" spans="1:10" ht="45">
      <c r="A25" s="18">
        <v>601</v>
      </c>
      <c r="B25" s="15" t="s">
        <v>44</v>
      </c>
      <c r="C25" s="16" t="s">
        <v>18</v>
      </c>
      <c r="D25" s="16">
        <v>13</v>
      </c>
      <c r="E25" s="16" t="s">
        <v>106</v>
      </c>
      <c r="F25" s="16" t="s">
        <v>43</v>
      </c>
      <c r="G25" s="36">
        <v>1358.85</v>
      </c>
      <c r="H25" s="35">
        <v>0</v>
      </c>
      <c r="I25" s="36">
        <v>1358.85</v>
      </c>
      <c r="J25" s="35">
        <v>0</v>
      </c>
    </row>
    <row r="26" spans="1:10" ht="21" customHeight="1">
      <c r="A26" s="18">
        <v>601</v>
      </c>
      <c r="B26" s="15" t="s">
        <v>46</v>
      </c>
      <c r="C26" s="16" t="s">
        <v>18</v>
      </c>
      <c r="D26" s="16">
        <v>13</v>
      </c>
      <c r="E26" s="16" t="s">
        <v>106</v>
      </c>
      <c r="F26" s="16" t="s">
        <v>45</v>
      </c>
      <c r="G26" s="36">
        <v>125.5</v>
      </c>
      <c r="H26" s="35">
        <v>0</v>
      </c>
      <c r="I26" s="36">
        <v>125.5</v>
      </c>
      <c r="J26" s="35">
        <v>0</v>
      </c>
    </row>
    <row r="27" spans="1:10" ht="80.25" customHeight="1">
      <c r="A27" s="18">
        <v>601</v>
      </c>
      <c r="B27" s="19" t="s">
        <v>73</v>
      </c>
      <c r="C27" s="16" t="s">
        <v>18</v>
      </c>
      <c r="D27" s="16">
        <v>13</v>
      </c>
      <c r="E27" s="16" t="s">
        <v>94</v>
      </c>
      <c r="F27" s="16"/>
      <c r="G27" s="34">
        <f>G29+G30+G31+G28</f>
        <v>26046.314495</v>
      </c>
      <c r="H27" s="34">
        <f>H29+H30+H31+H28</f>
        <v>0</v>
      </c>
      <c r="I27" s="34">
        <f>I29+I30+I31+I28</f>
        <v>26481.716425</v>
      </c>
      <c r="J27" s="34">
        <f>J29+J30+J31+J28</f>
        <v>0</v>
      </c>
    </row>
    <row r="28" spans="1:10" ht="34.5" customHeight="1">
      <c r="A28" s="18">
        <v>601</v>
      </c>
      <c r="B28" s="15" t="s">
        <v>52</v>
      </c>
      <c r="C28" s="16" t="s">
        <v>18</v>
      </c>
      <c r="D28" s="16">
        <v>13</v>
      </c>
      <c r="E28" s="16" t="s">
        <v>94</v>
      </c>
      <c r="F28" s="16" t="s">
        <v>51</v>
      </c>
      <c r="G28" s="34">
        <f>4667.0545+1409.450465+0.3-2000</f>
        <v>4076.8049650000003</v>
      </c>
      <c r="H28" s="34">
        <v>0</v>
      </c>
      <c r="I28" s="34">
        <f>4667.0545+1409.450465+0.3-2000</f>
        <v>4076.8049650000003</v>
      </c>
      <c r="J28" s="34">
        <v>0</v>
      </c>
    </row>
    <row r="29" spans="1:10" s="21" customFormat="1" ht="45">
      <c r="A29" s="18">
        <v>601</v>
      </c>
      <c r="B29" s="15" t="s">
        <v>44</v>
      </c>
      <c r="C29" s="16" t="s">
        <v>18</v>
      </c>
      <c r="D29" s="16">
        <v>13</v>
      </c>
      <c r="E29" s="16" t="s">
        <v>94</v>
      </c>
      <c r="F29" s="16" t="s">
        <v>43</v>
      </c>
      <c r="G29" s="34">
        <f>2172.026+534.68</f>
        <v>2706.7059999999997</v>
      </c>
      <c r="H29" s="35">
        <v>0</v>
      </c>
      <c r="I29" s="34">
        <f>2172.026+534.68</f>
        <v>2706.7059999999997</v>
      </c>
      <c r="J29" s="35">
        <v>0</v>
      </c>
    </row>
    <row r="30" spans="1:10" s="21" customFormat="1" ht="28.5" customHeight="1">
      <c r="A30" s="18">
        <v>601</v>
      </c>
      <c r="B30" s="15" t="s">
        <v>49</v>
      </c>
      <c r="C30" s="16" t="s">
        <v>18</v>
      </c>
      <c r="D30" s="16">
        <v>13</v>
      </c>
      <c r="E30" s="16" t="s">
        <v>94</v>
      </c>
      <c r="F30" s="16" t="s">
        <v>47</v>
      </c>
      <c r="G30" s="34">
        <v>9500</v>
      </c>
      <c r="H30" s="34">
        <v>0</v>
      </c>
      <c r="I30" s="34">
        <v>10935.40193</v>
      </c>
      <c r="J30" s="34">
        <v>0</v>
      </c>
    </row>
    <row r="31" spans="1:10" s="21" customFormat="1" ht="17.25" customHeight="1">
      <c r="A31" s="18">
        <v>601</v>
      </c>
      <c r="B31" s="15" t="s">
        <v>50</v>
      </c>
      <c r="C31" s="16" t="s">
        <v>18</v>
      </c>
      <c r="D31" s="16" t="s">
        <v>34</v>
      </c>
      <c r="E31" s="16" t="s">
        <v>94</v>
      </c>
      <c r="F31" s="16" t="s">
        <v>48</v>
      </c>
      <c r="G31" s="34">
        <v>9762.80353</v>
      </c>
      <c r="H31" s="34">
        <v>0</v>
      </c>
      <c r="I31" s="34">
        <v>8762.80353</v>
      </c>
      <c r="J31" s="34">
        <v>0</v>
      </c>
    </row>
    <row r="32" spans="1:10" s="21" customFormat="1" ht="69.75" customHeight="1">
      <c r="A32" s="18">
        <v>601</v>
      </c>
      <c r="B32" s="15" t="s">
        <v>134</v>
      </c>
      <c r="C32" s="16" t="s">
        <v>18</v>
      </c>
      <c r="D32" s="16">
        <v>13</v>
      </c>
      <c r="E32" s="16" t="s">
        <v>129</v>
      </c>
      <c r="F32" s="16"/>
      <c r="G32" s="34">
        <f>G33+G34+G35</f>
        <v>3502.3709000000003</v>
      </c>
      <c r="H32" s="34">
        <f>H33+H34+H35</f>
        <v>0</v>
      </c>
      <c r="I32" s="34">
        <f>I33+I34+I35</f>
        <v>3502.3709000000003</v>
      </c>
      <c r="J32" s="34">
        <f>J33+J34+J35</f>
        <v>0</v>
      </c>
    </row>
    <row r="33" spans="1:10" s="21" customFormat="1" ht="28.5" customHeight="1">
      <c r="A33" s="18">
        <v>601</v>
      </c>
      <c r="B33" s="15" t="s">
        <v>52</v>
      </c>
      <c r="C33" s="16" t="s">
        <v>18</v>
      </c>
      <c r="D33" s="16">
        <v>13</v>
      </c>
      <c r="E33" s="16" t="s">
        <v>129</v>
      </c>
      <c r="F33" s="16" t="s">
        <v>51</v>
      </c>
      <c r="G33" s="34">
        <f>2916.5709+323</f>
        <v>3239.5709</v>
      </c>
      <c r="H33" s="34">
        <v>0</v>
      </c>
      <c r="I33" s="34">
        <f>2916.5709+323</f>
        <v>3239.5709</v>
      </c>
      <c r="J33" s="34">
        <v>0</v>
      </c>
    </row>
    <row r="34" spans="1:10" s="21" customFormat="1" ht="46.5" customHeight="1">
      <c r="A34" s="18">
        <v>601</v>
      </c>
      <c r="B34" s="15" t="s">
        <v>44</v>
      </c>
      <c r="C34" s="16" t="s">
        <v>18</v>
      </c>
      <c r="D34" s="16">
        <v>13</v>
      </c>
      <c r="E34" s="16" t="s">
        <v>129</v>
      </c>
      <c r="F34" s="16" t="s">
        <v>43</v>
      </c>
      <c r="G34" s="34">
        <v>62.8</v>
      </c>
      <c r="H34" s="34">
        <v>0</v>
      </c>
      <c r="I34" s="34">
        <v>62.8</v>
      </c>
      <c r="J34" s="34">
        <v>0</v>
      </c>
    </row>
    <row r="35" spans="1:10" s="21" customFormat="1" ht="17.25" customHeight="1">
      <c r="A35" s="18">
        <v>601</v>
      </c>
      <c r="B35" s="15" t="s">
        <v>130</v>
      </c>
      <c r="C35" s="16" t="s">
        <v>18</v>
      </c>
      <c r="D35" s="16">
        <v>13</v>
      </c>
      <c r="E35" s="16" t="s">
        <v>129</v>
      </c>
      <c r="F35" s="16" t="s">
        <v>131</v>
      </c>
      <c r="G35" s="34">
        <v>200</v>
      </c>
      <c r="H35" s="34">
        <v>0</v>
      </c>
      <c r="I35" s="34">
        <v>200</v>
      </c>
      <c r="J35" s="34">
        <v>0</v>
      </c>
    </row>
    <row r="36" spans="1:10" s="21" customFormat="1" ht="45">
      <c r="A36" s="18">
        <v>601</v>
      </c>
      <c r="B36" s="15" t="s">
        <v>23</v>
      </c>
      <c r="C36" s="16" t="s">
        <v>21</v>
      </c>
      <c r="D36" s="16" t="s">
        <v>31</v>
      </c>
      <c r="E36" s="16"/>
      <c r="F36" s="16"/>
      <c r="G36" s="34">
        <f>G37</f>
        <v>1306.4471199999998</v>
      </c>
      <c r="H36" s="34">
        <f>H37</f>
        <v>0</v>
      </c>
      <c r="I36" s="34">
        <f>I37</f>
        <v>1306.4471199999998</v>
      </c>
      <c r="J36" s="34">
        <f>J37</f>
        <v>0</v>
      </c>
    </row>
    <row r="37" spans="1:10" s="21" customFormat="1" ht="84" customHeight="1">
      <c r="A37" s="18">
        <v>601</v>
      </c>
      <c r="B37" s="15" t="s">
        <v>125</v>
      </c>
      <c r="C37" s="16" t="s">
        <v>21</v>
      </c>
      <c r="D37" s="16" t="s">
        <v>31</v>
      </c>
      <c r="E37" s="16" t="s">
        <v>116</v>
      </c>
      <c r="F37" s="16"/>
      <c r="G37" s="34">
        <f>G38+G39+G40</f>
        <v>1306.4471199999998</v>
      </c>
      <c r="H37" s="34">
        <f>H38+H39+H40</f>
        <v>0</v>
      </c>
      <c r="I37" s="34">
        <f>I38+I39+I40</f>
        <v>1306.4471199999998</v>
      </c>
      <c r="J37" s="34">
        <f>J38+J39+J40</f>
        <v>0</v>
      </c>
    </row>
    <row r="38" spans="1:10" s="21" customFormat="1" ht="47.25" customHeight="1">
      <c r="A38" s="18">
        <v>601</v>
      </c>
      <c r="B38" s="15" t="s">
        <v>44</v>
      </c>
      <c r="C38" s="16" t="s">
        <v>21</v>
      </c>
      <c r="D38" s="16" t="s">
        <v>31</v>
      </c>
      <c r="E38" s="16" t="s">
        <v>116</v>
      </c>
      <c r="F38" s="16" t="s">
        <v>43</v>
      </c>
      <c r="G38" s="34">
        <v>68.02405</v>
      </c>
      <c r="H38" s="37">
        <v>0</v>
      </c>
      <c r="I38" s="34">
        <v>68.02405</v>
      </c>
      <c r="J38" s="37">
        <v>0</v>
      </c>
    </row>
    <row r="39" spans="1:10" s="21" customFormat="1" ht="20.25" customHeight="1">
      <c r="A39" s="18">
        <v>601</v>
      </c>
      <c r="B39" s="15" t="s">
        <v>49</v>
      </c>
      <c r="C39" s="16" t="s">
        <v>21</v>
      </c>
      <c r="D39" s="16" t="s">
        <v>31</v>
      </c>
      <c r="E39" s="16" t="s">
        <v>116</v>
      </c>
      <c r="F39" s="16" t="s">
        <v>47</v>
      </c>
      <c r="G39" s="36">
        <f>16.58664+31.43563</f>
        <v>48.02227</v>
      </c>
      <c r="H39" s="37">
        <v>0</v>
      </c>
      <c r="I39" s="36">
        <f>16.58664+31.43563</f>
        <v>48.02227</v>
      </c>
      <c r="J39" s="37">
        <v>0</v>
      </c>
    </row>
    <row r="40" spans="1:10" s="21" customFormat="1" ht="21" customHeight="1">
      <c r="A40" s="18">
        <v>601</v>
      </c>
      <c r="B40" s="15" t="s">
        <v>50</v>
      </c>
      <c r="C40" s="16" t="s">
        <v>21</v>
      </c>
      <c r="D40" s="16" t="s">
        <v>31</v>
      </c>
      <c r="E40" s="16" t="s">
        <v>116</v>
      </c>
      <c r="F40" s="16" t="s">
        <v>48</v>
      </c>
      <c r="G40" s="36">
        <f>58.08+453.0768+679.244</f>
        <v>1190.4008</v>
      </c>
      <c r="H40" s="37">
        <v>0</v>
      </c>
      <c r="I40" s="36">
        <f>58.08+453.0768+679.244</f>
        <v>1190.4008</v>
      </c>
      <c r="J40" s="37">
        <v>0</v>
      </c>
    </row>
    <row r="41" spans="1:10" s="21" customFormat="1" ht="45">
      <c r="A41" s="18">
        <v>601</v>
      </c>
      <c r="B41" s="15" t="s">
        <v>14</v>
      </c>
      <c r="C41" s="16" t="s">
        <v>21</v>
      </c>
      <c r="D41" s="16">
        <v>14</v>
      </c>
      <c r="E41" s="16"/>
      <c r="F41" s="16"/>
      <c r="G41" s="34">
        <f>G42+G44</f>
        <v>605</v>
      </c>
      <c r="H41" s="34">
        <f>H42+H44</f>
        <v>0</v>
      </c>
      <c r="I41" s="34">
        <f>I42+I44</f>
        <v>605</v>
      </c>
      <c r="J41" s="34">
        <f>J42+J44</f>
        <v>0</v>
      </c>
    </row>
    <row r="42" spans="1:10" s="21" customFormat="1" ht="60">
      <c r="A42" s="18">
        <v>601</v>
      </c>
      <c r="B42" s="15" t="s">
        <v>74</v>
      </c>
      <c r="C42" s="16" t="s">
        <v>21</v>
      </c>
      <c r="D42" s="16">
        <v>14</v>
      </c>
      <c r="E42" s="16" t="s">
        <v>95</v>
      </c>
      <c r="F42" s="16"/>
      <c r="G42" s="34">
        <f>G43</f>
        <v>550</v>
      </c>
      <c r="H42" s="34">
        <f>H43</f>
        <v>0</v>
      </c>
      <c r="I42" s="34">
        <f>I43</f>
        <v>550</v>
      </c>
      <c r="J42" s="34">
        <f>J43</f>
        <v>0</v>
      </c>
    </row>
    <row r="43" spans="1:10" s="21" customFormat="1" ht="45">
      <c r="A43" s="18">
        <v>601</v>
      </c>
      <c r="B43" s="15" t="s">
        <v>44</v>
      </c>
      <c r="C43" s="16" t="s">
        <v>21</v>
      </c>
      <c r="D43" s="16" t="s">
        <v>40</v>
      </c>
      <c r="E43" s="16" t="s">
        <v>95</v>
      </c>
      <c r="F43" s="16" t="s">
        <v>43</v>
      </c>
      <c r="G43" s="34">
        <v>550</v>
      </c>
      <c r="H43" s="35">
        <v>0</v>
      </c>
      <c r="I43" s="34">
        <v>550</v>
      </c>
      <c r="J43" s="35">
        <v>0</v>
      </c>
    </row>
    <row r="44" spans="1:10" s="21" customFormat="1" ht="105">
      <c r="A44" s="18">
        <v>601</v>
      </c>
      <c r="B44" s="15" t="s">
        <v>75</v>
      </c>
      <c r="C44" s="16" t="s">
        <v>21</v>
      </c>
      <c r="D44" s="16" t="s">
        <v>40</v>
      </c>
      <c r="E44" s="16" t="s">
        <v>96</v>
      </c>
      <c r="F44" s="16"/>
      <c r="G44" s="34">
        <f>G45</f>
        <v>55</v>
      </c>
      <c r="H44" s="34">
        <f>H45</f>
        <v>0</v>
      </c>
      <c r="I44" s="34">
        <f>I45</f>
        <v>55</v>
      </c>
      <c r="J44" s="34">
        <f>J45</f>
        <v>0</v>
      </c>
    </row>
    <row r="45" spans="1:10" s="21" customFormat="1" ht="45">
      <c r="A45" s="18">
        <v>601</v>
      </c>
      <c r="B45" s="15" t="s">
        <v>44</v>
      </c>
      <c r="C45" s="16" t="s">
        <v>21</v>
      </c>
      <c r="D45" s="16" t="s">
        <v>40</v>
      </c>
      <c r="E45" s="16" t="s">
        <v>96</v>
      </c>
      <c r="F45" s="16" t="s">
        <v>43</v>
      </c>
      <c r="G45" s="34">
        <v>55</v>
      </c>
      <c r="H45" s="35">
        <v>0</v>
      </c>
      <c r="I45" s="34">
        <v>55</v>
      </c>
      <c r="J45" s="35">
        <v>0</v>
      </c>
    </row>
    <row r="46" spans="1:10" s="21" customFormat="1" ht="21" customHeight="1">
      <c r="A46" s="18">
        <v>601</v>
      </c>
      <c r="B46" s="19" t="s">
        <v>69</v>
      </c>
      <c r="C46" s="16" t="s">
        <v>19</v>
      </c>
      <c r="D46" s="16" t="s">
        <v>16</v>
      </c>
      <c r="E46" s="16"/>
      <c r="F46" s="16"/>
      <c r="G46" s="34">
        <f aca="true" t="shared" si="2" ref="G46:J47">G47</f>
        <v>1246.97308</v>
      </c>
      <c r="H46" s="34">
        <f t="shared" si="2"/>
        <v>246.97308</v>
      </c>
      <c r="I46" s="34">
        <f t="shared" si="2"/>
        <v>1000</v>
      </c>
      <c r="J46" s="34">
        <f t="shared" si="2"/>
        <v>0</v>
      </c>
    </row>
    <row r="47" spans="1:10" ht="45">
      <c r="A47" s="1">
        <v>601</v>
      </c>
      <c r="B47" s="2" t="s">
        <v>83</v>
      </c>
      <c r="C47" s="3" t="s">
        <v>19</v>
      </c>
      <c r="D47" s="3" t="s">
        <v>16</v>
      </c>
      <c r="E47" s="3" t="s">
        <v>103</v>
      </c>
      <c r="F47" s="3"/>
      <c r="G47" s="34">
        <f t="shared" si="2"/>
        <v>1246.97308</v>
      </c>
      <c r="H47" s="34">
        <f t="shared" si="2"/>
        <v>246.97308</v>
      </c>
      <c r="I47" s="34">
        <f t="shared" si="2"/>
        <v>1000</v>
      </c>
      <c r="J47" s="34">
        <f t="shared" si="2"/>
        <v>0</v>
      </c>
    </row>
    <row r="48" spans="1:10" ht="45">
      <c r="A48" s="1">
        <v>601</v>
      </c>
      <c r="B48" s="2" t="s">
        <v>44</v>
      </c>
      <c r="C48" s="3" t="s">
        <v>19</v>
      </c>
      <c r="D48" s="3" t="s">
        <v>16</v>
      </c>
      <c r="E48" s="3" t="s">
        <v>103</v>
      </c>
      <c r="F48" s="3" t="s">
        <v>43</v>
      </c>
      <c r="G48" s="34">
        <v>1246.97308</v>
      </c>
      <c r="H48" s="34">
        <v>246.97308</v>
      </c>
      <c r="I48" s="34">
        <v>1000</v>
      </c>
      <c r="J48" s="34">
        <v>0</v>
      </c>
    </row>
    <row r="49" spans="1:10" ht="18" customHeight="1">
      <c r="A49" s="18">
        <v>601</v>
      </c>
      <c r="B49" s="20" t="s">
        <v>24</v>
      </c>
      <c r="C49" s="16" t="s">
        <v>19</v>
      </c>
      <c r="D49" s="16" t="s">
        <v>31</v>
      </c>
      <c r="E49" s="16"/>
      <c r="F49" s="16"/>
      <c r="G49" s="34">
        <f>G50+G52</f>
        <v>21938.80021</v>
      </c>
      <c r="H49" s="34">
        <f>H50+H52</f>
        <v>0</v>
      </c>
      <c r="I49" s="34">
        <f>I50+I52</f>
        <v>21938.80021</v>
      </c>
      <c r="J49" s="34">
        <f>J50+J52</f>
        <v>0</v>
      </c>
    </row>
    <row r="50" spans="1:10" ht="60">
      <c r="A50" s="18">
        <v>601</v>
      </c>
      <c r="B50" s="15" t="s">
        <v>76</v>
      </c>
      <c r="C50" s="16" t="s">
        <v>19</v>
      </c>
      <c r="D50" s="16" t="s">
        <v>31</v>
      </c>
      <c r="E50" s="16" t="s">
        <v>97</v>
      </c>
      <c r="F50" s="16"/>
      <c r="G50" s="34">
        <f>G51</f>
        <v>877.256</v>
      </c>
      <c r="H50" s="34">
        <f>H51</f>
        <v>0</v>
      </c>
      <c r="I50" s="34">
        <f>I51</f>
        <v>877.256</v>
      </c>
      <c r="J50" s="34">
        <f>J51</f>
        <v>0</v>
      </c>
    </row>
    <row r="51" spans="1:10" ht="45">
      <c r="A51" s="18">
        <v>601</v>
      </c>
      <c r="B51" s="15" t="s">
        <v>44</v>
      </c>
      <c r="C51" s="16" t="s">
        <v>19</v>
      </c>
      <c r="D51" s="16" t="s">
        <v>31</v>
      </c>
      <c r="E51" s="16" t="s">
        <v>97</v>
      </c>
      <c r="F51" s="16" t="s">
        <v>43</v>
      </c>
      <c r="G51" s="34">
        <v>877.256</v>
      </c>
      <c r="H51" s="34">
        <v>0</v>
      </c>
      <c r="I51" s="34">
        <v>877.256</v>
      </c>
      <c r="J51" s="34">
        <v>0</v>
      </c>
    </row>
    <row r="52" spans="1:10" ht="45">
      <c r="A52" s="18">
        <v>601</v>
      </c>
      <c r="B52" s="15" t="s">
        <v>87</v>
      </c>
      <c r="C52" s="16" t="s">
        <v>19</v>
      </c>
      <c r="D52" s="16" t="s">
        <v>31</v>
      </c>
      <c r="E52" s="16" t="s">
        <v>107</v>
      </c>
      <c r="F52" s="16"/>
      <c r="G52" s="34">
        <f>G53</f>
        <v>21061.54421</v>
      </c>
      <c r="H52" s="34">
        <f>H53</f>
        <v>0</v>
      </c>
      <c r="I52" s="34">
        <f>I53</f>
        <v>21061.54421</v>
      </c>
      <c r="J52" s="34">
        <f>J53</f>
        <v>0</v>
      </c>
    </row>
    <row r="53" spans="1:10" ht="45">
      <c r="A53" s="18">
        <v>601</v>
      </c>
      <c r="B53" s="15" t="s">
        <v>44</v>
      </c>
      <c r="C53" s="16" t="s">
        <v>19</v>
      </c>
      <c r="D53" s="16" t="s">
        <v>31</v>
      </c>
      <c r="E53" s="16" t="s">
        <v>107</v>
      </c>
      <c r="F53" s="16" t="s">
        <v>43</v>
      </c>
      <c r="G53" s="36">
        <v>21061.54421</v>
      </c>
      <c r="H53" s="34">
        <v>0</v>
      </c>
      <c r="I53" s="36">
        <v>21061.54421</v>
      </c>
      <c r="J53" s="34">
        <v>0</v>
      </c>
    </row>
    <row r="54" spans="1:10" ht="30">
      <c r="A54" s="18">
        <v>601</v>
      </c>
      <c r="B54" s="15" t="s">
        <v>63</v>
      </c>
      <c r="C54" s="16" t="s">
        <v>19</v>
      </c>
      <c r="D54" s="16" t="s">
        <v>62</v>
      </c>
      <c r="E54" s="16"/>
      <c r="F54" s="16"/>
      <c r="G54" s="34">
        <f>G55</f>
        <v>5065.959</v>
      </c>
      <c r="H54" s="34">
        <f>H55</f>
        <v>0</v>
      </c>
      <c r="I54" s="34">
        <f>I55</f>
        <v>5250.974</v>
      </c>
      <c r="J54" s="34">
        <f>J55</f>
        <v>0</v>
      </c>
    </row>
    <row r="55" spans="1:10" ht="45">
      <c r="A55" s="18">
        <v>601</v>
      </c>
      <c r="B55" s="15" t="s">
        <v>77</v>
      </c>
      <c r="C55" s="16" t="s">
        <v>19</v>
      </c>
      <c r="D55" s="16" t="s">
        <v>62</v>
      </c>
      <c r="E55" s="16" t="s">
        <v>98</v>
      </c>
      <c r="F55" s="16"/>
      <c r="G55" s="34">
        <f>G57+G56</f>
        <v>5065.959</v>
      </c>
      <c r="H55" s="34">
        <f>H57+H56</f>
        <v>0</v>
      </c>
      <c r="I55" s="34">
        <f>I57+I56</f>
        <v>5250.974</v>
      </c>
      <c r="J55" s="34">
        <f>J57+J56</f>
        <v>0</v>
      </c>
    </row>
    <row r="56" spans="1:10" ht="45">
      <c r="A56" s="18">
        <v>601</v>
      </c>
      <c r="B56" s="15" t="s">
        <v>44</v>
      </c>
      <c r="C56" s="16" t="s">
        <v>19</v>
      </c>
      <c r="D56" s="16" t="s">
        <v>62</v>
      </c>
      <c r="E56" s="16" t="s">
        <v>98</v>
      </c>
      <c r="F56" s="16" t="s">
        <v>43</v>
      </c>
      <c r="G56" s="34">
        <v>30</v>
      </c>
      <c r="H56" s="34">
        <v>0</v>
      </c>
      <c r="I56" s="34">
        <v>30</v>
      </c>
      <c r="J56" s="34">
        <v>0</v>
      </c>
    </row>
    <row r="57" spans="1:10" ht="60">
      <c r="A57" s="18">
        <v>601</v>
      </c>
      <c r="B57" s="15" t="s">
        <v>53</v>
      </c>
      <c r="C57" s="16" t="s">
        <v>19</v>
      </c>
      <c r="D57" s="16" t="s">
        <v>62</v>
      </c>
      <c r="E57" s="16" t="s">
        <v>98</v>
      </c>
      <c r="F57" s="16" t="s">
        <v>37</v>
      </c>
      <c r="G57" s="34">
        <v>5035.959</v>
      </c>
      <c r="H57" s="34">
        <v>0</v>
      </c>
      <c r="I57" s="34">
        <v>5220.974</v>
      </c>
      <c r="J57" s="34">
        <v>0</v>
      </c>
    </row>
    <row r="58" spans="1:10" ht="24.75" customHeight="1">
      <c r="A58" s="18">
        <v>601</v>
      </c>
      <c r="B58" s="19" t="s">
        <v>10</v>
      </c>
      <c r="C58" s="16" t="s">
        <v>16</v>
      </c>
      <c r="D58" s="16" t="s">
        <v>18</v>
      </c>
      <c r="E58" s="16"/>
      <c r="F58" s="16"/>
      <c r="G58" s="34">
        <f aca="true" t="shared" si="3" ref="G58:J59">G59</f>
        <v>163331.8912</v>
      </c>
      <c r="H58" s="34">
        <f t="shared" si="3"/>
        <v>155165.29664</v>
      </c>
      <c r="I58" s="34">
        <f t="shared" si="3"/>
        <v>106867.1072</v>
      </c>
      <c r="J58" s="34">
        <f t="shared" si="3"/>
        <v>101523.75184</v>
      </c>
    </row>
    <row r="59" spans="1:10" ht="102.75" customHeight="1">
      <c r="A59" s="1">
        <v>601</v>
      </c>
      <c r="B59" s="32" t="s">
        <v>132</v>
      </c>
      <c r="C59" s="3" t="s">
        <v>16</v>
      </c>
      <c r="D59" s="3" t="s">
        <v>18</v>
      </c>
      <c r="E59" s="3" t="s">
        <v>133</v>
      </c>
      <c r="F59" s="3"/>
      <c r="G59" s="34">
        <f t="shared" si="3"/>
        <v>163331.8912</v>
      </c>
      <c r="H59" s="34">
        <f t="shared" si="3"/>
        <v>155165.29664</v>
      </c>
      <c r="I59" s="34">
        <f t="shared" si="3"/>
        <v>106867.1072</v>
      </c>
      <c r="J59" s="34">
        <f t="shared" si="3"/>
        <v>101523.75184</v>
      </c>
    </row>
    <row r="60" spans="1:10" ht="28.5" customHeight="1">
      <c r="A60" s="1">
        <v>601</v>
      </c>
      <c r="B60" s="32" t="s">
        <v>55</v>
      </c>
      <c r="C60" s="3" t="s">
        <v>16</v>
      </c>
      <c r="D60" s="3" t="s">
        <v>18</v>
      </c>
      <c r="E60" s="3" t="s">
        <v>133</v>
      </c>
      <c r="F60" s="3" t="s">
        <v>54</v>
      </c>
      <c r="G60" s="34">
        <v>163331.8912</v>
      </c>
      <c r="H60" s="34">
        <v>155165.29664</v>
      </c>
      <c r="I60" s="34">
        <v>106867.1072</v>
      </c>
      <c r="J60" s="34">
        <v>101523.75184</v>
      </c>
    </row>
    <row r="61" spans="1:10" ht="20.25" customHeight="1">
      <c r="A61" s="18">
        <v>601</v>
      </c>
      <c r="B61" s="19" t="s">
        <v>7</v>
      </c>
      <c r="C61" s="16" t="s">
        <v>16</v>
      </c>
      <c r="D61" s="16" t="s">
        <v>30</v>
      </c>
      <c r="E61" s="16"/>
      <c r="F61" s="16"/>
      <c r="G61" s="34">
        <f aca="true" t="shared" si="4" ref="G61:J62">G62</f>
        <v>701.7853</v>
      </c>
      <c r="H61" s="34">
        <f t="shared" si="4"/>
        <v>0</v>
      </c>
      <c r="I61" s="34">
        <f t="shared" si="4"/>
        <v>0</v>
      </c>
      <c r="J61" s="34">
        <f t="shared" si="4"/>
        <v>0</v>
      </c>
    </row>
    <row r="62" spans="1:10" s="21" customFormat="1" ht="66.75" customHeight="1">
      <c r="A62" s="18">
        <v>601</v>
      </c>
      <c r="B62" s="19" t="s">
        <v>78</v>
      </c>
      <c r="C62" s="16" t="s">
        <v>16</v>
      </c>
      <c r="D62" s="16" t="s">
        <v>30</v>
      </c>
      <c r="E62" s="16" t="s">
        <v>99</v>
      </c>
      <c r="F62" s="16"/>
      <c r="G62" s="34">
        <f t="shared" si="4"/>
        <v>701.7853</v>
      </c>
      <c r="H62" s="34">
        <f t="shared" si="4"/>
        <v>0</v>
      </c>
      <c r="I62" s="34">
        <f t="shared" si="4"/>
        <v>0</v>
      </c>
      <c r="J62" s="34">
        <f t="shared" si="4"/>
        <v>0</v>
      </c>
    </row>
    <row r="63" spans="1:10" s="21" customFormat="1" ht="45">
      <c r="A63" s="18">
        <v>601</v>
      </c>
      <c r="B63" s="19" t="s">
        <v>44</v>
      </c>
      <c r="C63" s="16" t="s">
        <v>16</v>
      </c>
      <c r="D63" s="16" t="s">
        <v>30</v>
      </c>
      <c r="E63" s="16" t="s">
        <v>99</v>
      </c>
      <c r="F63" s="16" t="s">
        <v>43</v>
      </c>
      <c r="G63" s="34">
        <v>701.7853</v>
      </c>
      <c r="H63" s="34">
        <v>0</v>
      </c>
      <c r="I63" s="34">
        <v>0</v>
      </c>
      <c r="J63" s="34">
        <v>0</v>
      </c>
    </row>
    <row r="64" spans="1:10" s="21" customFormat="1" ht="27.75" customHeight="1">
      <c r="A64" s="18">
        <v>601</v>
      </c>
      <c r="B64" s="15" t="s">
        <v>15</v>
      </c>
      <c r="C64" s="16" t="s">
        <v>16</v>
      </c>
      <c r="D64" s="16" t="s">
        <v>21</v>
      </c>
      <c r="E64" s="22"/>
      <c r="F64" s="16"/>
      <c r="G64" s="34">
        <f aca="true" t="shared" si="5" ref="G64:J65">G65</f>
        <v>31960.65007</v>
      </c>
      <c r="H64" s="34">
        <f t="shared" si="5"/>
        <v>0</v>
      </c>
      <c r="I64" s="34">
        <f t="shared" si="5"/>
        <v>31960.65007</v>
      </c>
      <c r="J64" s="34">
        <f t="shared" si="5"/>
        <v>0</v>
      </c>
    </row>
    <row r="65" spans="1:10" s="21" customFormat="1" ht="48" customHeight="1">
      <c r="A65" s="18">
        <v>601</v>
      </c>
      <c r="B65" s="15" t="s">
        <v>87</v>
      </c>
      <c r="C65" s="16" t="s">
        <v>16</v>
      </c>
      <c r="D65" s="16" t="s">
        <v>21</v>
      </c>
      <c r="E65" s="16" t="s">
        <v>107</v>
      </c>
      <c r="F65" s="16"/>
      <c r="G65" s="34">
        <f t="shared" si="5"/>
        <v>31960.65007</v>
      </c>
      <c r="H65" s="34">
        <f t="shared" si="5"/>
        <v>0</v>
      </c>
      <c r="I65" s="34">
        <f t="shared" si="5"/>
        <v>31960.65007</v>
      </c>
      <c r="J65" s="34">
        <f t="shared" si="5"/>
        <v>0</v>
      </c>
    </row>
    <row r="66" spans="1:10" ht="45">
      <c r="A66" s="18">
        <v>601</v>
      </c>
      <c r="B66" s="15" t="s">
        <v>44</v>
      </c>
      <c r="C66" s="16" t="s">
        <v>16</v>
      </c>
      <c r="D66" s="16" t="s">
        <v>21</v>
      </c>
      <c r="E66" s="16" t="s">
        <v>107</v>
      </c>
      <c r="F66" s="16" t="s">
        <v>43</v>
      </c>
      <c r="G66" s="36">
        <v>31960.65007</v>
      </c>
      <c r="H66" s="34">
        <v>0</v>
      </c>
      <c r="I66" s="36">
        <v>31960.65007</v>
      </c>
      <c r="J66" s="34">
        <v>0</v>
      </c>
    </row>
    <row r="67" spans="1:10" ht="33" customHeight="1">
      <c r="A67" s="18">
        <v>601</v>
      </c>
      <c r="B67" s="15" t="s">
        <v>66</v>
      </c>
      <c r="C67" s="16" t="s">
        <v>29</v>
      </c>
      <c r="D67" s="16" t="s">
        <v>16</v>
      </c>
      <c r="E67" s="16"/>
      <c r="F67" s="16"/>
      <c r="G67" s="34">
        <f>G68+G70</f>
        <v>2905</v>
      </c>
      <c r="H67" s="34">
        <f>H68+H70</f>
        <v>0</v>
      </c>
      <c r="I67" s="34">
        <f>I68+I70</f>
        <v>2755</v>
      </c>
      <c r="J67" s="34">
        <f>J68+J70</f>
        <v>0</v>
      </c>
    </row>
    <row r="68" spans="1:12" ht="45">
      <c r="A68" s="18">
        <v>601</v>
      </c>
      <c r="B68" s="15" t="s">
        <v>79</v>
      </c>
      <c r="C68" s="16" t="s">
        <v>29</v>
      </c>
      <c r="D68" s="16" t="s">
        <v>16</v>
      </c>
      <c r="E68" s="16" t="s">
        <v>108</v>
      </c>
      <c r="F68" s="16"/>
      <c r="G68" s="34">
        <f>G69</f>
        <v>1475</v>
      </c>
      <c r="H68" s="34">
        <f>H69</f>
        <v>0</v>
      </c>
      <c r="I68" s="34">
        <f>I69</f>
        <v>1325</v>
      </c>
      <c r="J68" s="34">
        <f>J69</f>
        <v>0</v>
      </c>
      <c r="K68" s="23"/>
      <c r="L68" s="23"/>
    </row>
    <row r="69" spans="1:12" ht="45">
      <c r="A69" s="18">
        <v>601</v>
      </c>
      <c r="B69" s="15" t="s">
        <v>44</v>
      </c>
      <c r="C69" s="16" t="s">
        <v>29</v>
      </c>
      <c r="D69" s="16" t="s">
        <v>16</v>
      </c>
      <c r="E69" s="16" t="s">
        <v>108</v>
      </c>
      <c r="F69" s="16" t="s">
        <v>43</v>
      </c>
      <c r="G69" s="34">
        <v>1475</v>
      </c>
      <c r="H69" s="37">
        <v>0</v>
      </c>
      <c r="I69" s="34">
        <v>1325</v>
      </c>
      <c r="J69" s="37">
        <v>0</v>
      </c>
      <c r="K69" s="23"/>
      <c r="L69" s="23"/>
    </row>
    <row r="70" spans="1:12" ht="45">
      <c r="A70" s="18">
        <v>601</v>
      </c>
      <c r="B70" s="24" t="s">
        <v>88</v>
      </c>
      <c r="C70" s="16" t="s">
        <v>29</v>
      </c>
      <c r="D70" s="16" t="s">
        <v>16</v>
      </c>
      <c r="E70" s="16" t="s">
        <v>109</v>
      </c>
      <c r="F70" s="16"/>
      <c r="G70" s="34">
        <f>G71</f>
        <v>1430</v>
      </c>
      <c r="H70" s="34">
        <f>H71</f>
        <v>0</v>
      </c>
      <c r="I70" s="34">
        <f>I71</f>
        <v>1430</v>
      </c>
      <c r="J70" s="34">
        <f>J71</f>
        <v>0</v>
      </c>
      <c r="K70" s="23"/>
      <c r="L70" s="23"/>
    </row>
    <row r="71" spans="1:12" ht="45">
      <c r="A71" s="18">
        <v>601</v>
      </c>
      <c r="B71" s="15" t="s">
        <v>44</v>
      </c>
      <c r="C71" s="16" t="s">
        <v>29</v>
      </c>
      <c r="D71" s="16" t="s">
        <v>16</v>
      </c>
      <c r="E71" s="16" t="s">
        <v>109</v>
      </c>
      <c r="F71" s="16" t="s">
        <v>43</v>
      </c>
      <c r="G71" s="34">
        <v>1430</v>
      </c>
      <c r="H71" s="37">
        <v>0</v>
      </c>
      <c r="I71" s="34">
        <v>1430</v>
      </c>
      <c r="J71" s="37">
        <v>0</v>
      </c>
      <c r="K71" s="23"/>
      <c r="L71" s="23"/>
    </row>
    <row r="72" spans="1:10" s="21" customFormat="1" ht="24" customHeight="1">
      <c r="A72" s="18">
        <v>601</v>
      </c>
      <c r="B72" s="15" t="s">
        <v>11</v>
      </c>
      <c r="C72" s="16" t="s">
        <v>32</v>
      </c>
      <c r="D72" s="16" t="s">
        <v>30</v>
      </c>
      <c r="E72" s="16"/>
      <c r="F72" s="16"/>
      <c r="G72" s="34">
        <f aca="true" t="shared" si="6" ref="G72:J73">G73</f>
        <v>56228.71602</v>
      </c>
      <c r="H72" s="34">
        <f t="shared" si="6"/>
        <v>0</v>
      </c>
      <c r="I72" s="34">
        <f t="shared" si="6"/>
        <v>58771.91313</v>
      </c>
      <c r="J72" s="34">
        <f t="shared" si="6"/>
        <v>0</v>
      </c>
    </row>
    <row r="73" spans="1:10" s="21" customFormat="1" ht="75">
      <c r="A73" s="18">
        <v>601</v>
      </c>
      <c r="B73" s="15" t="s">
        <v>73</v>
      </c>
      <c r="C73" s="16" t="s">
        <v>32</v>
      </c>
      <c r="D73" s="16" t="s">
        <v>30</v>
      </c>
      <c r="E73" s="16" t="s">
        <v>100</v>
      </c>
      <c r="F73" s="16"/>
      <c r="G73" s="34">
        <f t="shared" si="6"/>
        <v>56228.71602</v>
      </c>
      <c r="H73" s="34">
        <f t="shared" si="6"/>
        <v>0</v>
      </c>
      <c r="I73" s="34">
        <f t="shared" si="6"/>
        <v>58771.91313</v>
      </c>
      <c r="J73" s="34">
        <f t="shared" si="6"/>
        <v>0</v>
      </c>
    </row>
    <row r="74" spans="1:10" s="21" customFormat="1" ht="20.25" customHeight="1">
      <c r="A74" s="18">
        <v>601</v>
      </c>
      <c r="B74" s="15" t="s">
        <v>50</v>
      </c>
      <c r="C74" s="16" t="s">
        <v>32</v>
      </c>
      <c r="D74" s="16" t="s">
        <v>30</v>
      </c>
      <c r="E74" s="16" t="s">
        <v>100</v>
      </c>
      <c r="F74" s="16" t="s">
        <v>48</v>
      </c>
      <c r="G74" s="34">
        <v>56228.71602</v>
      </c>
      <c r="H74" s="35">
        <v>0</v>
      </c>
      <c r="I74" s="34">
        <v>58771.91313</v>
      </c>
      <c r="J74" s="35">
        <v>0</v>
      </c>
    </row>
    <row r="75" spans="1:10" s="21" customFormat="1" ht="22.5" customHeight="1">
      <c r="A75" s="18">
        <v>601</v>
      </c>
      <c r="B75" s="19" t="s">
        <v>80</v>
      </c>
      <c r="C75" s="16" t="s">
        <v>32</v>
      </c>
      <c r="D75" s="16" t="s">
        <v>32</v>
      </c>
      <c r="E75" s="16"/>
      <c r="F75" s="16"/>
      <c r="G75" s="34">
        <f>G76+G78</f>
        <v>1527.82056</v>
      </c>
      <c r="H75" s="34">
        <f>H76+H78</f>
        <v>302.38284</v>
      </c>
      <c r="I75" s="34">
        <f>I76+I78</f>
        <v>1525.43772</v>
      </c>
      <c r="J75" s="34">
        <f>J76+J78</f>
        <v>0</v>
      </c>
    </row>
    <row r="76" spans="1:10" s="21" customFormat="1" ht="75">
      <c r="A76" s="18">
        <v>601</v>
      </c>
      <c r="B76" s="19" t="s">
        <v>81</v>
      </c>
      <c r="C76" s="16" t="s">
        <v>32</v>
      </c>
      <c r="D76" s="16" t="s">
        <v>32</v>
      </c>
      <c r="E76" s="16" t="s">
        <v>101</v>
      </c>
      <c r="F76" s="16"/>
      <c r="G76" s="34">
        <f>G77</f>
        <v>1225.43772</v>
      </c>
      <c r="H76" s="34">
        <f>H77</f>
        <v>0</v>
      </c>
      <c r="I76" s="34">
        <f>I77</f>
        <v>1525.43772</v>
      </c>
      <c r="J76" s="34">
        <f>J77</f>
        <v>0</v>
      </c>
    </row>
    <row r="77" spans="1:10" s="21" customFormat="1" ht="21.75" customHeight="1">
      <c r="A77" s="18">
        <v>601</v>
      </c>
      <c r="B77" s="19" t="s">
        <v>49</v>
      </c>
      <c r="C77" s="16" t="s">
        <v>32</v>
      </c>
      <c r="D77" s="16" t="s">
        <v>32</v>
      </c>
      <c r="E77" s="16" t="s">
        <v>101</v>
      </c>
      <c r="F77" s="16" t="s">
        <v>47</v>
      </c>
      <c r="G77" s="34">
        <v>1225.43772</v>
      </c>
      <c r="H77" s="34">
        <v>0</v>
      </c>
      <c r="I77" s="34">
        <v>1525.43772</v>
      </c>
      <c r="J77" s="34">
        <v>0</v>
      </c>
    </row>
    <row r="78" spans="1:10" s="21" customFormat="1" ht="30">
      <c r="A78" s="18">
        <v>601</v>
      </c>
      <c r="B78" s="19" t="s">
        <v>82</v>
      </c>
      <c r="C78" s="16" t="s">
        <v>32</v>
      </c>
      <c r="D78" s="16" t="s">
        <v>32</v>
      </c>
      <c r="E78" s="16" t="s">
        <v>102</v>
      </c>
      <c r="F78" s="16"/>
      <c r="G78" s="34">
        <f>G79</f>
        <v>302.38284</v>
      </c>
      <c r="H78" s="34">
        <f>H79</f>
        <v>302.38284</v>
      </c>
      <c r="I78" s="34">
        <f>I79</f>
        <v>0</v>
      </c>
      <c r="J78" s="34">
        <f>J79</f>
        <v>0</v>
      </c>
    </row>
    <row r="79" spans="1:10" s="21" customFormat="1" ht="15">
      <c r="A79" s="18">
        <v>601</v>
      </c>
      <c r="B79" s="19" t="s">
        <v>49</v>
      </c>
      <c r="C79" s="16" t="s">
        <v>32</v>
      </c>
      <c r="D79" s="16" t="s">
        <v>32</v>
      </c>
      <c r="E79" s="16" t="s">
        <v>102</v>
      </c>
      <c r="F79" s="16" t="s">
        <v>47</v>
      </c>
      <c r="G79" s="34">
        <v>302.38284</v>
      </c>
      <c r="H79" s="34">
        <v>302.38284</v>
      </c>
      <c r="I79" s="34">
        <v>0</v>
      </c>
      <c r="J79" s="34">
        <v>0</v>
      </c>
    </row>
    <row r="80" spans="1:10" ht="30">
      <c r="A80" s="18">
        <v>601</v>
      </c>
      <c r="B80" s="15" t="s">
        <v>70</v>
      </c>
      <c r="C80" s="16" t="s">
        <v>33</v>
      </c>
      <c r="D80" s="16" t="s">
        <v>19</v>
      </c>
      <c r="E80" s="16"/>
      <c r="F80" s="16"/>
      <c r="G80" s="34">
        <f aca="true" t="shared" si="7" ref="G80:J81">G81</f>
        <v>485</v>
      </c>
      <c r="H80" s="34">
        <f t="shared" si="7"/>
        <v>0</v>
      </c>
      <c r="I80" s="34">
        <f t="shared" si="7"/>
        <v>485</v>
      </c>
      <c r="J80" s="34">
        <f t="shared" si="7"/>
        <v>0</v>
      </c>
    </row>
    <row r="81" spans="1:10" s="21" customFormat="1" ht="75">
      <c r="A81" s="18">
        <v>601</v>
      </c>
      <c r="B81" s="19" t="s">
        <v>81</v>
      </c>
      <c r="C81" s="16" t="s">
        <v>33</v>
      </c>
      <c r="D81" s="16" t="s">
        <v>19</v>
      </c>
      <c r="E81" s="16" t="s">
        <v>101</v>
      </c>
      <c r="F81" s="16"/>
      <c r="G81" s="34">
        <f t="shared" si="7"/>
        <v>485</v>
      </c>
      <c r="H81" s="34">
        <f t="shared" si="7"/>
        <v>0</v>
      </c>
      <c r="I81" s="34">
        <f t="shared" si="7"/>
        <v>485</v>
      </c>
      <c r="J81" s="34">
        <f t="shared" si="7"/>
        <v>0</v>
      </c>
    </row>
    <row r="82" spans="1:10" s="21" customFormat="1" ht="20.25" customHeight="1">
      <c r="A82" s="18">
        <v>601</v>
      </c>
      <c r="B82" s="19" t="s">
        <v>49</v>
      </c>
      <c r="C82" s="16" t="s">
        <v>33</v>
      </c>
      <c r="D82" s="16" t="s">
        <v>19</v>
      </c>
      <c r="E82" s="16" t="s">
        <v>101</v>
      </c>
      <c r="F82" s="16" t="s">
        <v>47</v>
      </c>
      <c r="G82" s="34">
        <v>485</v>
      </c>
      <c r="H82" s="34">
        <v>0</v>
      </c>
      <c r="I82" s="34">
        <v>485</v>
      </c>
      <c r="J82" s="34">
        <v>0</v>
      </c>
    </row>
    <row r="83" spans="1:10" s="21" customFormat="1" ht="19.5" customHeight="1">
      <c r="A83" s="18">
        <v>601</v>
      </c>
      <c r="B83" s="15" t="s">
        <v>9</v>
      </c>
      <c r="C83" s="16">
        <v>10</v>
      </c>
      <c r="D83" s="16" t="s">
        <v>21</v>
      </c>
      <c r="E83" s="16"/>
      <c r="F83" s="16"/>
      <c r="G83" s="34">
        <f>G86+G84</f>
        <v>3897.6905</v>
      </c>
      <c r="H83" s="34">
        <f>H86+H84</f>
        <v>2255.8</v>
      </c>
      <c r="I83" s="34">
        <f>I86+I84</f>
        <v>1391.8905</v>
      </c>
      <c r="J83" s="34">
        <f>J86+J84</f>
        <v>0</v>
      </c>
    </row>
    <row r="84" spans="1:10" ht="60">
      <c r="A84" s="18">
        <v>601</v>
      </c>
      <c r="B84" s="19" t="s">
        <v>78</v>
      </c>
      <c r="C84" s="16" t="s">
        <v>20</v>
      </c>
      <c r="D84" s="16" t="s">
        <v>21</v>
      </c>
      <c r="E84" s="16" t="s">
        <v>99</v>
      </c>
      <c r="F84" s="16"/>
      <c r="G84" s="34">
        <f>G85</f>
        <v>250</v>
      </c>
      <c r="H84" s="34">
        <f>H85</f>
        <v>0</v>
      </c>
      <c r="I84" s="34">
        <f>I85</f>
        <v>0</v>
      </c>
      <c r="J84" s="34">
        <f>J85</f>
        <v>0</v>
      </c>
    </row>
    <row r="85" spans="1:10" ht="45">
      <c r="A85" s="18">
        <v>601</v>
      </c>
      <c r="B85" s="15" t="s">
        <v>44</v>
      </c>
      <c r="C85" s="16" t="s">
        <v>20</v>
      </c>
      <c r="D85" s="16" t="s">
        <v>21</v>
      </c>
      <c r="E85" s="16" t="s">
        <v>99</v>
      </c>
      <c r="F85" s="16" t="s">
        <v>43</v>
      </c>
      <c r="G85" s="34">
        <v>250</v>
      </c>
      <c r="H85" s="34">
        <v>0</v>
      </c>
      <c r="I85" s="34">
        <v>0</v>
      </c>
      <c r="J85" s="34">
        <v>0</v>
      </c>
    </row>
    <row r="86" spans="1:10" ht="45">
      <c r="A86" s="18">
        <v>601</v>
      </c>
      <c r="B86" s="15" t="s">
        <v>84</v>
      </c>
      <c r="C86" s="16">
        <v>10</v>
      </c>
      <c r="D86" s="16" t="s">
        <v>21</v>
      </c>
      <c r="E86" s="16" t="s">
        <v>104</v>
      </c>
      <c r="F86" s="16"/>
      <c r="G86" s="34">
        <f>G87</f>
        <v>3647.6905</v>
      </c>
      <c r="H86" s="34">
        <f>H87</f>
        <v>2255.8</v>
      </c>
      <c r="I86" s="34">
        <f>I87</f>
        <v>1391.8905</v>
      </c>
      <c r="J86" s="34">
        <f>J87</f>
        <v>0</v>
      </c>
    </row>
    <row r="87" spans="1:10" ht="30">
      <c r="A87" s="18">
        <v>601</v>
      </c>
      <c r="B87" s="19" t="s">
        <v>61</v>
      </c>
      <c r="C87" s="16" t="s">
        <v>20</v>
      </c>
      <c r="D87" s="16" t="s">
        <v>21</v>
      </c>
      <c r="E87" s="16" t="s">
        <v>104</v>
      </c>
      <c r="F87" s="16" t="s">
        <v>60</v>
      </c>
      <c r="G87" s="34">
        <v>3647.6905</v>
      </c>
      <c r="H87" s="37">
        <v>2255.8</v>
      </c>
      <c r="I87" s="34">
        <v>1391.8905</v>
      </c>
      <c r="J87" s="37">
        <v>0</v>
      </c>
    </row>
    <row r="88" spans="1:10" s="21" customFormat="1" ht="21.75" customHeight="1">
      <c r="A88" s="18">
        <v>601</v>
      </c>
      <c r="B88" s="15" t="s">
        <v>27</v>
      </c>
      <c r="C88" s="16">
        <v>11</v>
      </c>
      <c r="D88" s="16" t="s">
        <v>18</v>
      </c>
      <c r="E88" s="16"/>
      <c r="F88" s="16"/>
      <c r="G88" s="34">
        <f aca="true" t="shared" si="8" ref="G88:J89">G89</f>
        <v>23577.567</v>
      </c>
      <c r="H88" s="34">
        <f t="shared" si="8"/>
        <v>0</v>
      </c>
      <c r="I88" s="34">
        <f t="shared" si="8"/>
        <v>23577.567</v>
      </c>
      <c r="J88" s="34">
        <f t="shared" si="8"/>
        <v>0</v>
      </c>
    </row>
    <row r="89" spans="1:10" ht="45">
      <c r="A89" s="18">
        <v>601</v>
      </c>
      <c r="B89" s="15" t="s">
        <v>85</v>
      </c>
      <c r="C89" s="16" t="s">
        <v>39</v>
      </c>
      <c r="D89" s="16" t="s">
        <v>18</v>
      </c>
      <c r="E89" s="16" t="s">
        <v>105</v>
      </c>
      <c r="F89" s="16"/>
      <c r="G89" s="34">
        <f t="shared" si="8"/>
        <v>23577.567</v>
      </c>
      <c r="H89" s="34">
        <f t="shared" si="8"/>
        <v>0</v>
      </c>
      <c r="I89" s="34">
        <f t="shared" si="8"/>
        <v>23577.567</v>
      </c>
      <c r="J89" s="34">
        <f t="shared" si="8"/>
        <v>0</v>
      </c>
    </row>
    <row r="90" spans="1:10" ht="20.25" customHeight="1">
      <c r="A90" s="18">
        <v>601</v>
      </c>
      <c r="B90" s="15" t="s">
        <v>50</v>
      </c>
      <c r="C90" s="16" t="s">
        <v>39</v>
      </c>
      <c r="D90" s="16" t="s">
        <v>18</v>
      </c>
      <c r="E90" s="16" t="s">
        <v>105</v>
      </c>
      <c r="F90" s="16" t="s">
        <v>48</v>
      </c>
      <c r="G90" s="34">
        <v>23577.567</v>
      </c>
      <c r="H90" s="34">
        <v>0</v>
      </c>
      <c r="I90" s="34">
        <v>23577.567</v>
      </c>
      <c r="J90" s="34">
        <v>0</v>
      </c>
    </row>
    <row r="91" spans="1:10" s="21" customFormat="1" ht="47.25">
      <c r="A91" s="17">
        <v>603</v>
      </c>
      <c r="B91" s="11" t="s">
        <v>71</v>
      </c>
      <c r="C91" s="16"/>
      <c r="D91" s="16"/>
      <c r="E91" s="16"/>
      <c r="F91" s="16"/>
      <c r="G91" s="33">
        <f aca="true" t="shared" si="9" ref="G91:J93">G92</f>
        <v>476.48036</v>
      </c>
      <c r="H91" s="33">
        <f t="shared" si="9"/>
        <v>0</v>
      </c>
      <c r="I91" s="33">
        <f t="shared" si="9"/>
        <v>476.48036</v>
      </c>
      <c r="J91" s="33">
        <f t="shared" si="9"/>
        <v>0</v>
      </c>
    </row>
    <row r="92" spans="1:10" s="21" customFormat="1" ht="45">
      <c r="A92" s="13">
        <v>603</v>
      </c>
      <c r="B92" s="19" t="s">
        <v>28</v>
      </c>
      <c r="C92" s="16" t="s">
        <v>18</v>
      </c>
      <c r="D92" s="16" t="s">
        <v>29</v>
      </c>
      <c r="E92" s="16"/>
      <c r="F92" s="16"/>
      <c r="G92" s="34">
        <f t="shared" si="9"/>
        <v>476.48036</v>
      </c>
      <c r="H92" s="34">
        <f t="shared" si="9"/>
        <v>0</v>
      </c>
      <c r="I92" s="34">
        <f t="shared" si="9"/>
        <v>476.48036</v>
      </c>
      <c r="J92" s="34">
        <f t="shared" si="9"/>
        <v>0</v>
      </c>
    </row>
    <row r="93" spans="1:10" s="21" customFormat="1" ht="60">
      <c r="A93" s="13">
        <v>603</v>
      </c>
      <c r="B93" s="19" t="s">
        <v>89</v>
      </c>
      <c r="C93" s="16" t="s">
        <v>18</v>
      </c>
      <c r="D93" s="16" t="s">
        <v>29</v>
      </c>
      <c r="E93" s="16" t="s">
        <v>110</v>
      </c>
      <c r="F93" s="16"/>
      <c r="G93" s="34">
        <f>G94+G95+G96</f>
        <v>476.48036</v>
      </c>
      <c r="H93" s="34">
        <f t="shared" si="9"/>
        <v>0</v>
      </c>
      <c r="I93" s="34">
        <f>I94+I95+I96</f>
        <v>476.48036</v>
      </c>
      <c r="J93" s="34">
        <f t="shared" si="9"/>
        <v>0</v>
      </c>
    </row>
    <row r="94" spans="1:10" s="21" customFormat="1" ht="30">
      <c r="A94" s="31">
        <v>603</v>
      </c>
      <c r="B94" s="32" t="s">
        <v>42</v>
      </c>
      <c r="C94" s="3" t="s">
        <v>18</v>
      </c>
      <c r="D94" s="3" t="s">
        <v>29</v>
      </c>
      <c r="E94" s="3" t="s">
        <v>111</v>
      </c>
      <c r="F94" s="3" t="s">
        <v>41</v>
      </c>
      <c r="G94" s="36">
        <f>420.75+127.067-100</f>
        <v>447.817</v>
      </c>
      <c r="H94" s="34">
        <f>H95+H96</f>
        <v>0</v>
      </c>
      <c r="I94" s="36">
        <f>420.75+127.067-100</f>
        <v>447.817</v>
      </c>
      <c r="J94" s="34">
        <f>J95+J96</f>
        <v>0</v>
      </c>
    </row>
    <row r="95" spans="1:10" s="21" customFormat="1" ht="45">
      <c r="A95" s="31">
        <v>603</v>
      </c>
      <c r="B95" s="32" t="s">
        <v>44</v>
      </c>
      <c r="C95" s="3" t="s">
        <v>18</v>
      </c>
      <c r="D95" s="3" t="s">
        <v>29</v>
      </c>
      <c r="E95" s="3" t="s">
        <v>111</v>
      </c>
      <c r="F95" s="3" t="s">
        <v>43</v>
      </c>
      <c r="G95" s="36">
        <v>26.66336</v>
      </c>
      <c r="H95" s="35">
        <v>0</v>
      </c>
      <c r="I95" s="36">
        <v>26.66336</v>
      </c>
      <c r="J95" s="35">
        <v>0</v>
      </c>
    </row>
    <row r="96" spans="1:10" s="21" customFormat="1" ht="15">
      <c r="A96" s="31">
        <v>603</v>
      </c>
      <c r="B96" s="32" t="s">
        <v>46</v>
      </c>
      <c r="C96" s="3" t="s">
        <v>18</v>
      </c>
      <c r="D96" s="3" t="s">
        <v>29</v>
      </c>
      <c r="E96" s="3" t="s">
        <v>111</v>
      </c>
      <c r="F96" s="3" t="s">
        <v>45</v>
      </c>
      <c r="G96" s="36">
        <v>2</v>
      </c>
      <c r="H96" s="35">
        <v>0</v>
      </c>
      <c r="I96" s="36">
        <v>2</v>
      </c>
      <c r="J96" s="35">
        <v>0</v>
      </c>
    </row>
    <row r="97" spans="1:10" s="21" customFormat="1" ht="47.25">
      <c r="A97" s="26">
        <v>608</v>
      </c>
      <c r="B97" s="11" t="s">
        <v>117</v>
      </c>
      <c r="C97" s="16"/>
      <c r="D97" s="16"/>
      <c r="E97" s="16"/>
      <c r="F97" s="16"/>
      <c r="G97" s="33">
        <f>G98+G103</f>
        <v>4534.0877</v>
      </c>
      <c r="H97" s="33">
        <f>H98+H103</f>
        <v>0</v>
      </c>
      <c r="I97" s="33">
        <f>I98+I103</f>
        <v>4534.0877</v>
      </c>
      <c r="J97" s="33">
        <f>J98+J103</f>
        <v>0</v>
      </c>
    </row>
    <row r="98" spans="1:10" s="21" customFormat="1" ht="21" customHeight="1">
      <c r="A98" s="13">
        <v>608</v>
      </c>
      <c r="B98" s="15" t="s">
        <v>5</v>
      </c>
      <c r="C98" s="16" t="s">
        <v>18</v>
      </c>
      <c r="D98" s="16" t="s">
        <v>19</v>
      </c>
      <c r="E98" s="16"/>
      <c r="F98" s="16"/>
      <c r="G98" s="34">
        <f>G99</f>
        <v>4034.0877</v>
      </c>
      <c r="H98" s="34">
        <f>H99</f>
        <v>0</v>
      </c>
      <c r="I98" s="34">
        <f>I99</f>
        <v>4034.0877</v>
      </c>
      <c r="J98" s="34">
        <f>J99</f>
        <v>0</v>
      </c>
    </row>
    <row r="99" spans="1:10" ht="75">
      <c r="A99" s="13">
        <v>608</v>
      </c>
      <c r="B99" s="19" t="s">
        <v>73</v>
      </c>
      <c r="C99" s="16" t="s">
        <v>18</v>
      </c>
      <c r="D99" s="16" t="s">
        <v>19</v>
      </c>
      <c r="E99" s="16" t="s">
        <v>94</v>
      </c>
      <c r="F99" s="16"/>
      <c r="G99" s="34">
        <f>G100+G101+G102</f>
        <v>4034.0877</v>
      </c>
      <c r="H99" s="34">
        <f>H100</f>
        <v>0</v>
      </c>
      <c r="I99" s="34">
        <f>I100+I101+I102</f>
        <v>4034.0877</v>
      </c>
      <c r="J99" s="34">
        <f>J100</f>
        <v>0</v>
      </c>
    </row>
    <row r="100" spans="1:10" ht="30">
      <c r="A100" s="13">
        <v>608</v>
      </c>
      <c r="B100" s="15" t="s">
        <v>42</v>
      </c>
      <c r="C100" s="16" t="s">
        <v>18</v>
      </c>
      <c r="D100" s="16" t="s">
        <v>19</v>
      </c>
      <c r="E100" s="16" t="s">
        <v>94</v>
      </c>
      <c r="F100" s="16" t="s">
        <v>41</v>
      </c>
      <c r="G100" s="34">
        <v>3653.1877</v>
      </c>
      <c r="H100" s="35">
        <v>0</v>
      </c>
      <c r="I100" s="34">
        <v>3653.1877</v>
      </c>
      <c r="J100" s="35">
        <v>0</v>
      </c>
    </row>
    <row r="101" spans="1:10" ht="45">
      <c r="A101" s="13">
        <v>608</v>
      </c>
      <c r="B101" s="19" t="s">
        <v>44</v>
      </c>
      <c r="C101" s="16" t="s">
        <v>18</v>
      </c>
      <c r="D101" s="16" t="s">
        <v>19</v>
      </c>
      <c r="E101" s="16" t="s">
        <v>94</v>
      </c>
      <c r="F101" s="16" t="s">
        <v>43</v>
      </c>
      <c r="G101" s="34">
        <v>378.9</v>
      </c>
      <c r="H101" s="35">
        <v>0</v>
      </c>
      <c r="I101" s="34">
        <v>378.9</v>
      </c>
      <c r="J101" s="35">
        <v>0</v>
      </c>
    </row>
    <row r="102" spans="1:10" ht="19.5" customHeight="1">
      <c r="A102" s="13">
        <v>608</v>
      </c>
      <c r="B102" s="19" t="s">
        <v>46</v>
      </c>
      <c r="C102" s="16" t="s">
        <v>18</v>
      </c>
      <c r="D102" s="16" t="s">
        <v>19</v>
      </c>
      <c r="E102" s="16" t="s">
        <v>94</v>
      </c>
      <c r="F102" s="16" t="s">
        <v>45</v>
      </c>
      <c r="G102" s="34">
        <v>2</v>
      </c>
      <c r="H102" s="35">
        <v>0</v>
      </c>
      <c r="I102" s="34">
        <v>2</v>
      </c>
      <c r="J102" s="35">
        <v>0</v>
      </c>
    </row>
    <row r="103" spans="1:10" ht="20.25" customHeight="1">
      <c r="A103" s="13">
        <v>608</v>
      </c>
      <c r="B103" s="20" t="s">
        <v>6</v>
      </c>
      <c r="C103" s="16" t="s">
        <v>18</v>
      </c>
      <c r="D103" s="16" t="s">
        <v>34</v>
      </c>
      <c r="E103" s="16"/>
      <c r="F103" s="16"/>
      <c r="G103" s="34">
        <f>G104</f>
        <v>500</v>
      </c>
      <c r="H103" s="34">
        <f aca="true" t="shared" si="10" ref="H103:J104">H104</f>
        <v>0</v>
      </c>
      <c r="I103" s="34">
        <f t="shared" si="10"/>
        <v>500</v>
      </c>
      <c r="J103" s="34">
        <f t="shared" si="10"/>
        <v>0</v>
      </c>
    </row>
    <row r="104" spans="1:10" ht="75">
      <c r="A104" s="13">
        <v>608</v>
      </c>
      <c r="B104" s="19" t="s">
        <v>73</v>
      </c>
      <c r="C104" s="16" t="s">
        <v>18</v>
      </c>
      <c r="D104" s="16">
        <v>13</v>
      </c>
      <c r="E104" s="16" t="s">
        <v>94</v>
      </c>
      <c r="F104" s="16"/>
      <c r="G104" s="34">
        <f>G105</f>
        <v>500</v>
      </c>
      <c r="H104" s="34">
        <f t="shared" si="10"/>
        <v>0</v>
      </c>
      <c r="I104" s="34">
        <f t="shared" si="10"/>
        <v>500</v>
      </c>
      <c r="J104" s="34">
        <f t="shared" si="10"/>
        <v>0</v>
      </c>
    </row>
    <row r="105" spans="1:10" ht="45">
      <c r="A105" s="13">
        <v>608</v>
      </c>
      <c r="B105" s="15" t="s">
        <v>44</v>
      </c>
      <c r="C105" s="16" t="s">
        <v>18</v>
      </c>
      <c r="D105" s="16">
        <v>13</v>
      </c>
      <c r="E105" s="16" t="s">
        <v>94</v>
      </c>
      <c r="F105" s="16" t="s">
        <v>43</v>
      </c>
      <c r="G105" s="34">
        <v>500</v>
      </c>
      <c r="H105" s="35">
        <v>0</v>
      </c>
      <c r="I105" s="34">
        <v>500</v>
      </c>
      <c r="J105" s="35">
        <v>0</v>
      </c>
    </row>
    <row r="106" spans="1:10" ht="47.25">
      <c r="A106" s="17">
        <v>631</v>
      </c>
      <c r="B106" s="11" t="s">
        <v>119</v>
      </c>
      <c r="C106" s="16"/>
      <c r="D106" s="16"/>
      <c r="E106" s="16"/>
      <c r="F106" s="16"/>
      <c r="G106" s="33">
        <f>G107+G114+G118+G111</f>
        <v>64043.90462</v>
      </c>
      <c r="H106" s="33">
        <f>H107+H114+H118+H111</f>
        <v>0</v>
      </c>
      <c r="I106" s="33">
        <f>I107+I114+I118+I111</f>
        <v>64043.90462</v>
      </c>
      <c r="J106" s="33">
        <f>J107+J114+J118+J111</f>
        <v>0</v>
      </c>
    </row>
    <row r="107" spans="1:10" ht="45">
      <c r="A107" s="13">
        <v>631</v>
      </c>
      <c r="B107" s="19" t="s">
        <v>23</v>
      </c>
      <c r="C107" s="16" t="s">
        <v>21</v>
      </c>
      <c r="D107" s="16" t="s">
        <v>31</v>
      </c>
      <c r="E107" s="16"/>
      <c r="F107" s="16"/>
      <c r="G107" s="34">
        <f>G108</f>
        <v>169.62876</v>
      </c>
      <c r="H107" s="34">
        <f>H108</f>
        <v>0</v>
      </c>
      <c r="I107" s="34">
        <f>I108</f>
        <v>169.62876</v>
      </c>
      <c r="J107" s="34">
        <f>J108</f>
        <v>0</v>
      </c>
    </row>
    <row r="108" spans="1:10" ht="75">
      <c r="A108" s="13">
        <v>631</v>
      </c>
      <c r="B108" s="19" t="s">
        <v>125</v>
      </c>
      <c r="C108" s="16" t="s">
        <v>21</v>
      </c>
      <c r="D108" s="16" t="s">
        <v>31</v>
      </c>
      <c r="E108" s="16" t="s">
        <v>116</v>
      </c>
      <c r="F108" s="16"/>
      <c r="G108" s="34">
        <f>G109+G110</f>
        <v>169.62876</v>
      </c>
      <c r="H108" s="34">
        <f>H109+H110</f>
        <v>0</v>
      </c>
      <c r="I108" s="34">
        <f>I109+I110</f>
        <v>169.62876</v>
      </c>
      <c r="J108" s="34">
        <f>J109+J110</f>
        <v>0</v>
      </c>
    </row>
    <row r="109" spans="1:10" ht="18" customHeight="1">
      <c r="A109" s="13">
        <v>631</v>
      </c>
      <c r="B109" s="19" t="s">
        <v>49</v>
      </c>
      <c r="C109" s="16" t="s">
        <v>21</v>
      </c>
      <c r="D109" s="16" t="s">
        <v>31</v>
      </c>
      <c r="E109" s="16" t="s">
        <v>116</v>
      </c>
      <c r="F109" s="16" t="s">
        <v>47</v>
      </c>
      <c r="G109" s="36">
        <f>1.872+18.5184+9.20556+4.788</f>
        <v>34.38396</v>
      </c>
      <c r="H109" s="34">
        <v>0</v>
      </c>
      <c r="I109" s="36">
        <f>1.872+18.5184+9.20556+4.788</f>
        <v>34.38396</v>
      </c>
      <c r="J109" s="34">
        <v>0</v>
      </c>
    </row>
    <row r="110" spans="1:10" ht="18" customHeight="1">
      <c r="A110" s="13">
        <v>631</v>
      </c>
      <c r="B110" s="19" t="s">
        <v>50</v>
      </c>
      <c r="C110" s="16" t="s">
        <v>21</v>
      </c>
      <c r="D110" s="16" t="s">
        <v>31</v>
      </c>
      <c r="E110" s="16" t="s">
        <v>116</v>
      </c>
      <c r="F110" s="16" t="s">
        <v>48</v>
      </c>
      <c r="G110" s="36">
        <v>135.2448</v>
      </c>
      <c r="H110" s="34">
        <v>0</v>
      </c>
      <c r="I110" s="36">
        <v>135.2448</v>
      </c>
      <c r="J110" s="34">
        <v>0</v>
      </c>
    </row>
    <row r="111" spans="1:10" ht="18" customHeight="1">
      <c r="A111" s="13">
        <v>631</v>
      </c>
      <c r="B111" s="19" t="s">
        <v>121</v>
      </c>
      <c r="C111" s="16" t="s">
        <v>32</v>
      </c>
      <c r="D111" s="16" t="s">
        <v>21</v>
      </c>
      <c r="E111" s="16"/>
      <c r="F111" s="16"/>
      <c r="G111" s="34">
        <f aca="true" t="shared" si="11" ref="G111:J112">G112</f>
        <v>12024.60691</v>
      </c>
      <c r="H111" s="34">
        <f t="shared" si="11"/>
        <v>0</v>
      </c>
      <c r="I111" s="34">
        <f t="shared" si="11"/>
        <v>12024.60691</v>
      </c>
      <c r="J111" s="34">
        <f t="shared" si="11"/>
        <v>0</v>
      </c>
    </row>
    <row r="112" spans="1:10" ht="45">
      <c r="A112" s="13">
        <v>631</v>
      </c>
      <c r="B112" s="19" t="s">
        <v>115</v>
      </c>
      <c r="C112" s="16" t="s">
        <v>32</v>
      </c>
      <c r="D112" s="16" t="s">
        <v>21</v>
      </c>
      <c r="E112" s="16" t="s">
        <v>112</v>
      </c>
      <c r="F112" s="16"/>
      <c r="G112" s="34">
        <f t="shared" si="11"/>
        <v>12024.60691</v>
      </c>
      <c r="H112" s="34">
        <f t="shared" si="11"/>
        <v>0</v>
      </c>
      <c r="I112" s="34">
        <f t="shared" si="11"/>
        <v>12024.60691</v>
      </c>
      <c r="J112" s="34">
        <f t="shared" si="11"/>
        <v>0</v>
      </c>
    </row>
    <row r="113" spans="1:10" ht="15.75" customHeight="1">
      <c r="A113" s="13">
        <v>631</v>
      </c>
      <c r="B113" s="19" t="s">
        <v>49</v>
      </c>
      <c r="C113" s="16" t="s">
        <v>32</v>
      </c>
      <c r="D113" s="16" t="s">
        <v>21</v>
      </c>
      <c r="E113" s="16" t="s">
        <v>112</v>
      </c>
      <c r="F113" s="16" t="s">
        <v>47</v>
      </c>
      <c r="G113" s="34">
        <f>6318.16287+5706.44404</f>
        <v>12024.60691</v>
      </c>
      <c r="H113" s="34">
        <v>0</v>
      </c>
      <c r="I113" s="34">
        <f>6318.16287+5706.44404</f>
        <v>12024.60691</v>
      </c>
      <c r="J113" s="34">
        <v>0</v>
      </c>
    </row>
    <row r="114" spans="1:10" ht="15.75" customHeight="1">
      <c r="A114" s="13">
        <v>631</v>
      </c>
      <c r="B114" s="19" t="s">
        <v>56</v>
      </c>
      <c r="C114" s="16" t="s">
        <v>33</v>
      </c>
      <c r="D114" s="16" t="s">
        <v>18</v>
      </c>
      <c r="E114" s="16"/>
      <c r="F114" s="16"/>
      <c r="G114" s="34">
        <f>G115</f>
        <v>39214.18067</v>
      </c>
      <c r="H114" s="34">
        <f>H115</f>
        <v>0</v>
      </c>
      <c r="I114" s="34">
        <f>I115</f>
        <v>39214.18067</v>
      </c>
      <c r="J114" s="34">
        <f>J115</f>
        <v>0</v>
      </c>
    </row>
    <row r="115" spans="1:10" ht="45">
      <c r="A115" s="13">
        <v>631</v>
      </c>
      <c r="B115" s="19" t="s">
        <v>115</v>
      </c>
      <c r="C115" s="16" t="s">
        <v>33</v>
      </c>
      <c r="D115" s="16" t="s">
        <v>18</v>
      </c>
      <c r="E115" s="16" t="s">
        <v>112</v>
      </c>
      <c r="F115" s="16"/>
      <c r="G115" s="34">
        <f>G116+G117</f>
        <v>39214.18067</v>
      </c>
      <c r="H115" s="34">
        <f>H116+H117</f>
        <v>0</v>
      </c>
      <c r="I115" s="34">
        <f>I116+I117</f>
        <v>39214.18067</v>
      </c>
      <c r="J115" s="34">
        <f>J116+J117</f>
        <v>0</v>
      </c>
    </row>
    <row r="116" spans="1:10" ht="17.25" customHeight="1">
      <c r="A116" s="13">
        <v>631</v>
      </c>
      <c r="B116" s="19" t="s">
        <v>49</v>
      </c>
      <c r="C116" s="16" t="s">
        <v>33</v>
      </c>
      <c r="D116" s="16" t="s">
        <v>18</v>
      </c>
      <c r="E116" s="16" t="s">
        <v>112</v>
      </c>
      <c r="F116" s="16" t="s">
        <v>47</v>
      </c>
      <c r="G116" s="34">
        <f>10332.28333+2217.98928</f>
        <v>12550.27261</v>
      </c>
      <c r="H116" s="34">
        <v>0</v>
      </c>
      <c r="I116" s="34">
        <f>10332.28333+2217.98928</f>
        <v>12550.27261</v>
      </c>
      <c r="J116" s="34">
        <v>0</v>
      </c>
    </row>
    <row r="117" spans="1:10" ht="17.25" customHeight="1">
      <c r="A117" s="13">
        <v>631</v>
      </c>
      <c r="B117" s="19" t="s">
        <v>50</v>
      </c>
      <c r="C117" s="16" t="s">
        <v>33</v>
      </c>
      <c r="D117" s="16" t="s">
        <v>18</v>
      </c>
      <c r="E117" s="16" t="s">
        <v>112</v>
      </c>
      <c r="F117" s="16" t="s">
        <v>48</v>
      </c>
      <c r="G117" s="34">
        <v>26663.90806</v>
      </c>
      <c r="H117" s="34">
        <v>0</v>
      </c>
      <c r="I117" s="34">
        <v>26663.90806</v>
      </c>
      <c r="J117" s="34">
        <v>0</v>
      </c>
    </row>
    <row r="118" spans="1:10" ht="30">
      <c r="A118" s="13">
        <v>631</v>
      </c>
      <c r="B118" s="19" t="s">
        <v>57</v>
      </c>
      <c r="C118" s="16" t="s">
        <v>33</v>
      </c>
      <c r="D118" s="16" t="s">
        <v>19</v>
      </c>
      <c r="E118" s="16"/>
      <c r="F118" s="16"/>
      <c r="G118" s="34">
        <f>G119+G124</f>
        <v>12635.48828</v>
      </c>
      <c r="H118" s="34">
        <f>H119+H124</f>
        <v>0</v>
      </c>
      <c r="I118" s="34">
        <f>I119+I124</f>
        <v>12635.48828</v>
      </c>
      <c r="J118" s="34">
        <f>J119+J124</f>
        <v>0</v>
      </c>
    </row>
    <row r="119" spans="1:10" ht="45">
      <c r="A119" s="13">
        <v>631</v>
      </c>
      <c r="B119" s="19" t="s">
        <v>115</v>
      </c>
      <c r="C119" s="16" t="s">
        <v>33</v>
      </c>
      <c r="D119" s="16" t="s">
        <v>19</v>
      </c>
      <c r="E119" s="16" t="s">
        <v>112</v>
      </c>
      <c r="F119" s="16"/>
      <c r="G119" s="34">
        <f>G120+G121+G122+G123</f>
        <v>12055.48828</v>
      </c>
      <c r="H119" s="34">
        <f>H120+H121+H122+H123</f>
        <v>0</v>
      </c>
      <c r="I119" s="34">
        <f>I120+I121+I122+I123</f>
        <v>12055.48828</v>
      </c>
      <c r="J119" s="34">
        <f>J120+J121+J122+J123</f>
        <v>0</v>
      </c>
    </row>
    <row r="120" spans="1:10" ht="30">
      <c r="A120" s="13">
        <v>631</v>
      </c>
      <c r="B120" s="19" t="s">
        <v>52</v>
      </c>
      <c r="C120" s="16" t="s">
        <v>33</v>
      </c>
      <c r="D120" s="16" t="s">
        <v>19</v>
      </c>
      <c r="E120" s="16" t="s">
        <v>112</v>
      </c>
      <c r="F120" s="16" t="s">
        <v>51</v>
      </c>
      <c r="G120" s="34">
        <f>10011.6324+3023.51298+50-2935.92642</f>
        <v>10149.21896</v>
      </c>
      <c r="H120" s="35">
        <v>0</v>
      </c>
      <c r="I120" s="34">
        <f>10011.6324+3023.51298+50-2935.92642</f>
        <v>10149.21896</v>
      </c>
      <c r="J120" s="35">
        <v>0</v>
      </c>
    </row>
    <row r="121" spans="1:10" ht="45">
      <c r="A121" s="13">
        <v>631</v>
      </c>
      <c r="B121" s="19" t="s">
        <v>44</v>
      </c>
      <c r="C121" s="16" t="s">
        <v>33</v>
      </c>
      <c r="D121" s="16" t="s">
        <v>19</v>
      </c>
      <c r="E121" s="16" t="s">
        <v>112</v>
      </c>
      <c r="F121" s="16" t="s">
        <v>43</v>
      </c>
      <c r="G121" s="34">
        <f>323.26932+50+100+30</f>
        <v>503.26932</v>
      </c>
      <c r="H121" s="34">
        <v>0</v>
      </c>
      <c r="I121" s="34">
        <f>323.26932+50+100+30</f>
        <v>503.26932</v>
      </c>
      <c r="J121" s="34">
        <v>0</v>
      </c>
    </row>
    <row r="122" spans="1:10" ht="17.25" customHeight="1">
      <c r="A122" s="13">
        <v>631</v>
      </c>
      <c r="B122" s="19" t="s">
        <v>49</v>
      </c>
      <c r="C122" s="16" t="s">
        <v>33</v>
      </c>
      <c r="D122" s="16" t="s">
        <v>19</v>
      </c>
      <c r="E122" s="16" t="s">
        <v>112</v>
      </c>
      <c r="F122" s="16" t="s">
        <v>47</v>
      </c>
      <c r="G122" s="36">
        <f>400+183+150+50+500-1000</f>
        <v>283</v>
      </c>
      <c r="H122" s="34">
        <v>0</v>
      </c>
      <c r="I122" s="36">
        <f>400+183+150+50+500-1000</f>
        <v>283</v>
      </c>
      <c r="J122" s="34">
        <v>0</v>
      </c>
    </row>
    <row r="123" spans="1:10" ht="17.25" customHeight="1">
      <c r="A123" s="13">
        <v>631</v>
      </c>
      <c r="B123" s="19" t="s">
        <v>50</v>
      </c>
      <c r="C123" s="16" t="s">
        <v>33</v>
      </c>
      <c r="D123" s="16" t="s">
        <v>19</v>
      </c>
      <c r="E123" s="16" t="s">
        <v>112</v>
      </c>
      <c r="F123" s="16" t="s">
        <v>48</v>
      </c>
      <c r="G123" s="36">
        <f>100+300+100+20+1330+1260+800+200-3000+10</f>
        <v>1120</v>
      </c>
      <c r="H123" s="34">
        <v>0</v>
      </c>
      <c r="I123" s="36">
        <f>100+300+100+20+1330+1260+800+200-3000+10</f>
        <v>1120</v>
      </c>
      <c r="J123" s="34">
        <v>0</v>
      </c>
    </row>
    <row r="124" spans="1:10" ht="76.5" customHeight="1">
      <c r="A124" s="13">
        <v>631</v>
      </c>
      <c r="B124" s="19" t="s">
        <v>81</v>
      </c>
      <c r="C124" s="16" t="s">
        <v>33</v>
      </c>
      <c r="D124" s="16" t="s">
        <v>19</v>
      </c>
      <c r="E124" s="16" t="s">
        <v>101</v>
      </c>
      <c r="F124" s="16"/>
      <c r="G124" s="34">
        <f>G125</f>
        <v>580</v>
      </c>
      <c r="H124" s="34">
        <f>H125</f>
        <v>0</v>
      </c>
      <c r="I124" s="34">
        <f>I125</f>
        <v>580</v>
      </c>
      <c r="J124" s="34">
        <f>J125</f>
        <v>0</v>
      </c>
    </row>
    <row r="125" spans="1:10" ht="21.75" customHeight="1">
      <c r="A125" s="13">
        <v>631</v>
      </c>
      <c r="B125" s="19" t="s">
        <v>50</v>
      </c>
      <c r="C125" s="16" t="s">
        <v>33</v>
      </c>
      <c r="D125" s="16" t="s">
        <v>19</v>
      </c>
      <c r="E125" s="16" t="s">
        <v>101</v>
      </c>
      <c r="F125" s="16" t="s">
        <v>48</v>
      </c>
      <c r="G125" s="34">
        <v>580</v>
      </c>
      <c r="H125" s="34">
        <v>0</v>
      </c>
      <c r="I125" s="34">
        <v>580</v>
      </c>
      <c r="J125" s="34">
        <v>0</v>
      </c>
    </row>
    <row r="126" spans="1:10" ht="47.25">
      <c r="A126" s="17">
        <v>931</v>
      </c>
      <c r="B126" s="11" t="s">
        <v>120</v>
      </c>
      <c r="C126" s="25"/>
      <c r="D126" s="25"/>
      <c r="E126" s="25"/>
      <c r="F126" s="25"/>
      <c r="G126" s="38">
        <f>G127+G133+G136+G146+G143+G139</f>
        <v>35292.35036</v>
      </c>
      <c r="H126" s="38">
        <f>H127+H133+H136+H146+H143+H139</f>
        <v>0</v>
      </c>
      <c r="I126" s="38">
        <f>I127+I133+I136+I146+I143+I139</f>
        <v>38292.35036</v>
      </c>
      <c r="J126" s="38">
        <f>J127+J133+J136+J146+J143+J139</f>
        <v>0</v>
      </c>
    </row>
    <row r="127" spans="1:10" ht="45">
      <c r="A127" s="13">
        <v>931</v>
      </c>
      <c r="B127" s="19" t="s">
        <v>28</v>
      </c>
      <c r="C127" s="16" t="s">
        <v>18</v>
      </c>
      <c r="D127" s="16" t="s">
        <v>29</v>
      </c>
      <c r="E127" s="16"/>
      <c r="F127" s="16"/>
      <c r="G127" s="34">
        <f aca="true" t="shared" si="12" ref="G127:J128">G128</f>
        <v>9067.150360000001</v>
      </c>
      <c r="H127" s="34">
        <f t="shared" si="12"/>
        <v>0</v>
      </c>
      <c r="I127" s="34">
        <f t="shared" si="12"/>
        <v>9067.150360000001</v>
      </c>
      <c r="J127" s="34">
        <f t="shared" si="12"/>
        <v>0</v>
      </c>
    </row>
    <row r="128" spans="1:10" ht="60">
      <c r="A128" s="13">
        <v>931</v>
      </c>
      <c r="B128" s="19" t="s">
        <v>89</v>
      </c>
      <c r="C128" s="16" t="s">
        <v>18</v>
      </c>
      <c r="D128" s="16" t="s">
        <v>29</v>
      </c>
      <c r="E128" s="16" t="s">
        <v>110</v>
      </c>
      <c r="F128" s="16"/>
      <c r="G128" s="34">
        <f t="shared" si="12"/>
        <v>9067.150360000001</v>
      </c>
      <c r="H128" s="34">
        <f t="shared" si="12"/>
        <v>0</v>
      </c>
      <c r="I128" s="34">
        <f t="shared" si="12"/>
        <v>9067.150360000001</v>
      </c>
      <c r="J128" s="34">
        <f t="shared" si="12"/>
        <v>0</v>
      </c>
    </row>
    <row r="129" spans="1:10" ht="45">
      <c r="A129" s="13">
        <v>931</v>
      </c>
      <c r="B129" s="19" t="s">
        <v>90</v>
      </c>
      <c r="C129" s="16" t="s">
        <v>18</v>
      </c>
      <c r="D129" s="16" t="s">
        <v>29</v>
      </c>
      <c r="E129" s="16" t="s">
        <v>111</v>
      </c>
      <c r="F129" s="16"/>
      <c r="G129" s="34">
        <f>G130+G131+G132</f>
        <v>9067.150360000001</v>
      </c>
      <c r="H129" s="34">
        <f>H130+H131+H132</f>
        <v>0</v>
      </c>
      <c r="I129" s="34">
        <f>I130+I131+I132</f>
        <v>9067.150360000001</v>
      </c>
      <c r="J129" s="34">
        <f>J130+J131+J132</f>
        <v>0</v>
      </c>
    </row>
    <row r="130" spans="1:10" ht="30">
      <c r="A130" s="13">
        <v>931</v>
      </c>
      <c r="B130" s="19" t="s">
        <v>42</v>
      </c>
      <c r="C130" s="16" t="s">
        <v>18</v>
      </c>
      <c r="D130" s="16" t="s">
        <v>29</v>
      </c>
      <c r="E130" s="16" t="s">
        <v>111</v>
      </c>
      <c r="F130" s="16" t="s">
        <v>41</v>
      </c>
      <c r="G130" s="36">
        <f>8375.3843+2529.36606+41.2-2000</f>
        <v>8945.95036</v>
      </c>
      <c r="H130" s="35">
        <v>0</v>
      </c>
      <c r="I130" s="36">
        <f>8375.3843+2529.36606+41.2-2000</f>
        <v>8945.95036</v>
      </c>
      <c r="J130" s="35">
        <v>0</v>
      </c>
    </row>
    <row r="131" spans="1:10" ht="45">
      <c r="A131" s="13">
        <v>931</v>
      </c>
      <c r="B131" s="19" t="s">
        <v>44</v>
      </c>
      <c r="C131" s="16" t="s">
        <v>18</v>
      </c>
      <c r="D131" s="16" t="s">
        <v>29</v>
      </c>
      <c r="E131" s="16" t="s">
        <v>111</v>
      </c>
      <c r="F131" s="16" t="s">
        <v>43</v>
      </c>
      <c r="G131" s="36">
        <v>121</v>
      </c>
      <c r="H131" s="35">
        <v>0</v>
      </c>
      <c r="I131" s="36">
        <v>121</v>
      </c>
      <c r="J131" s="35">
        <v>0</v>
      </c>
    </row>
    <row r="132" spans="1:10" ht="15">
      <c r="A132" s="13">
        <v>931</v>
      </c>
      <c r="B132" s="19" t="s">
        <v>46</v>
      </c>
      <c r="C132" s="16" t="s">
        <v>18</v>
      </c>
      <c r="D132" s="16" t="s">
        <v>29</v>
      </c>
      <c r="E132" s="16" t="s">
        <v>111</v>
      </c>
      <c r="F132" s="16" t="s">
        <v>45</v>
      </c>
      <c r="G132" s="36">
        <v>0.2</v>
      </c>
      <c r="H132" s="35">
        <v>0</v>
      </c>
      <c r="I132" s="36">
        <v>0.2</v>
      </c>
      <c r="J132" s="35">
        <v>0</v>
      </c>
    </row>
    <row r="133" spans="1:10" ht="15">
      <c r="A133" s="13">
        <v>931</v>
      </c>
      <c r="B133" s="19" t="s">
        <v>13</v>
      </c>
      <c r="C133" s="16" t="s">
        <v>18</v>
      </c>
      <c r="D133" s="16">
        <v>11</v>
      </c>
      <c r="E133" s="16"/>
      <c r="F133" s="16"/>
      <c r="G133" s="34">
        <f aca="true" t="shared" si="13" ref="G133:J134">G134</f>
        <v>1000</v>
      </c>
      <c r="H133" s="34">
        <f t="shared" si="13"/>
        <v>0</v>
      </c>
      <c r="I133" s="34">
        <f t="shared" si="13"/>
        <v>1000</v>
      </c>
      <c r="J133" s="34">
        <f t="shared" si="13"/>
        <v>0</v>
      </c>
    </row>
    <row r="134" spans="1:10" ht="30">
      <c r="A134" s="13">
        <v>931</v>
      </c>
      <c r="B134" s="19" t="s">
        <v>68</v>
      </c>
      <c r="C134" s="16" t="s">
        <v>18</v>
      </c>
      <c r="D134" s="16">
        <v>11</v>
      </c>
      <c r="E134" s="16" t="s">
        <v>93</v>
      </c>
      <c r="F134" s="16"/>
      <c r="G134" s="34">
        <f t="shared" si="13"/>
        <v>1000</v>
      </c>
      <c r="H134" s="34">
        <f t="shared" si="13"/>
        <v>0</v>
      </c>
      <c r="I134" s="34">
        <f t="shared" si="13"/>
        <v>1000</v>
      </c>
      <c r="J134" s="34">
        <f t="shared" si="13"/>
        <v>0</v>
      </c>
    </row>
    <row r="135" spans="1:10" ht="17.25" customHeight="1">
      <c r="A135" s="13">
        <v>931</v>
      </c>
      <c r="B135" s="19" t="s">
        <v>36</v>
      </c>
      <c r="C135" s="16" t="s">
        <v>18</v>
      </c>
      <c r="D135" s="16">
        <v>11</v>
      </c>
      <c r="E135" s="16" t="s">
        <v>93</v>
      </c>
      <c r="F135" s="16" t="s">
        <v>35</v>
      </c>
      <c r="G135" s="34">
        <v>1000</v>
      </c>
      <c r="H135" s="35">
        <v>0</v>
      </c>
      <c r="I135" s="34">
        <v>1000</v>
      </c>
      <c r="J135" s="35">
        <v>0</v>
      </c>
    </row>
    <row r="136" spans="1:10" ht="17.25" customHeight="1">
      <c r="A136" s="13">
        <v>931</v>
      </c>
      <c r="B136" s="19" t="s">
        <v>6</v>
      </c>
      <c r="C136" s="16" t="s">
        <v>18</v>
      </c>
      <c r="D136" s="16" t="s">
        <v>34</v>
      </c>
      <c r="E136" s="25"/>
      <c r="F136" s="25"/>
      <c r="G136" s="35">
        <f aca="true" t="shared" si="14" ref="G136:J137">G137</f>
        <v>22000</v>
      </c>
      <c r="H136" s="35">
        <f t="shared" si="14"/>
        <v>0</v>
      </c>
      <c r="I136" s="35">
        <f t="shared" si="14"/>
        <v>25000</v>
      </c>
      <c r="J136" s="35">
        <f t="shared" si="14"/>
        <v>0</v>
      </c>
    </row>
    <row r="137" spans="1:10" ht="60">
      <c r="A137" s="13">
        <v>931</v>
      </c>
      <c r="B137" s="19" t="s">
        <v>91</v>
      </c>
      <c r="C137" s="16" t="s">
        <v>18</v>
      </c>
      <c r="D137" s="16" t="s">
        <v>34</v>
      </c>
      <c r="E137" s="16" t="s">
        <v>113</v>
      </c>
      <c r="F137" s="16"/>
      <c r="G137" s="34">
        <f t="shared" si="14"/>
        <v>22000</v>
      </c>
      <c r="H137" s="34">
        <f t="shared" si="14"/>
        <v>0</v>
      </c>
      <c r="I137" s="34">
        <f t="shared" si="14"/>
        <v>25000</v>
      </c>
      <c r="J137" s="34">
        <f t="shared" si="14"/>
        <v>0</v>
      </c>
    </row>
    <row r="138" spans="1:10" ht="18" customHeight="1">
      <c r="A138" s="13">
        <v>931</v>
      </c>
      <c r="B138" s="19" t="s">
        <v>49</v>
      </c>
      <c r="C138" s="16" t="s">
        <v>18</v>
      </c>
      <c r="D138" s="16" t="s">
        <v>34</v>
      </c>
      <c r="E138" s="16" t="s">
        <v>113</v>
      </c>
      <c r="F138" s="16" t="s">
        <v>47</v>
      </c>
      <c r="G138" s="34">
        <v>22000</v>
      </c>
      <c r="H138" s="34">
        <v>0</v>
      </c>
      <c r="I138" s="34">
        <v>25000</v>
      </c>
      <c r="J138" s="34">
        <v>0</v>
      </c>
    </row>
    <row r="139" spans="1:10" ht="45">
      <c r="A139" s="13">
        <v>931</v>
      </c>
      <c r="B139" s="19" t="s">
        <v>23</v>
      </c>
      <c r="C139" s="16" t="s">
        <v>21</v>
      </c>
      <c r="D139" s="16" t="s">
        <v>31</v>
      </c>
      <c r="E139" s="16"/>
      <c r="F139" s="16"/>
      <c r="G139" s="34">
        <f>G140</f>
        <v>25.2</v>
      </c>
      <c r="H139" s="34">
        <f>H140</f>
        <v>0</v>
      </c>
      <c r="I139" s="34">
        <f>I140</f>
        <v>25.2</v>
      </c>
      <c r="J139" s="34">
        <f>J140</f>
        <v>0</v>
      </c>
    </row>
    <row r="140" spans="1:10" ht="75">
      <c r="A140" s="13">
        <v>931</v>
      </c>
      <c r="B140" s="19" t="s">
        <v>125</v>
      </c>
      <c r="C140" s="16" t="s">
        <v>21</v>
      </c>
      <c r="D140" s="16" t="s">
        <v>31</v>
      </c>
      <c r="E140" s="16" t="s">
        <v>116</v>
      </c>
      <c r="F140" s="16"/>
      <c r="G140" s="34">
        <f>G141+G142</f>
        <v>25.2</v>
      </c>
      <c r="H140" s="34">
        <f>H141+H142</f>
        <v>0</v>
      </c>
      <c r="I140" s="34">
        <f>I141+I142</f>
        <v>25.2</v>
      </c>
      <c r="J140" s="34">
        <f>J141+J142</f>
        <v>0</v>
      </c>
    </row>
    <row r="141" spans="1:10" ht="45">
      <c r="A141" s="13">
        <v>931</v>
      </c>
      <c r="B141" s="19" t="s">
        <v>44</v>
      </c>
      <c r="C141" s="16" t="s">
        <v>21</v>
      </c>
      <c r="D141" s="16" t="s">
        <v>31</v>
      </c>
      <c r="E141" s="16" t="s">
        <v>116</v>
      </c>
      <c r="F141" s="16" t="s">
        <v>43</v>
      </c>
      <c r="G141" s="36">
        <v>4.2</v>
      </c>
      <c r="H141" s="34">
        <v>0</v>
      </c>
      <c r="I141" s="36">
        <v>4.2</v>
      </c>
      <c r="J141" s="34">
        <v>0</v>
      </c>
    </row>
    <row r="142" spans="1:10" ht="18" customHeight="1">
      <c r="A142" s="13">
        <v>931</v>
      </c>
      <c r="B142" s="19" t="s">
        <v>49</v>
      </c>
      <c r="C142" s="16" t="s">
        <v>21</v>
      </c>
      <c r="D142" s="16" t="s">
        <v>31</v>
      </c>
      <c r="E142" s="16" t="s">
        <v>116</v>
      </c>
      <c r="F142" s="16" t="s">
        <v>47</v>
      </c>
      <c r="G142" s="36">
        <v>21</v>
      </c>
      <c r="H142" s="34">
        <v>0</v>
      </c>
      <c r="I142" s="36">
        <v>21</v>
      </c>
      <c r="J142" s="34">
        <v>0</v>
      </c>
    </row>
    <row r="143" spans="1:10" ht="20.25" customHeight="1">
      <c r="A143" s="13">
        <v>931</v>
      </c>
      <c r="B143" s="15" t="s">
        <v>8</v>
      </c>
      <c r="C143" s="16">
        <v>10</v>
      </c>
      <c r="D143" s="16" t="s">
        <v>18</v>
      </c>
      <c r="E143" s="16"/>
      <c r="F143" s="16"/>
      <c r="G143" s="34">
        <f aca="true" t="shared" si="15" ref="G143:J144">G144</f>
        <v>2200</v>
      </c>
      <c r="H143" s="34">
        <f t="shared" si="15"/>
        <v>0</v>
      </c>
      <c r="I143" s="34">
        <f t="shared" si="15"/>
        <v>2200</v>
      </c>
      <c r="J143" s="34">
        <f t="shared" si="15"/>
        <v>0</v>
      </c>
    </row>
    <row r="144" spans="1:10" ht="30">
      <c r="A144" s="13">
        <v>931</v>
      </c>
      <c r="B144" s="15" t="s">
        <v>68</v>
      </c>
      <c r="C144" s="16">
        <v>10</v>
      </c>
      <c r="D144" s="16" t="s">
        <v>18</v>
      </c>
      <c r="E144" s="16" t="s">
        <v>93</v>
      </c>
      <c r="F144" s="16"/>
      <c r="G144" s="34">
        <f t="shared" si="15"/>
        <v>2200</v>
      </c>
      <c r="H144" s="34">
        <f t="shared" si="15"/>
        <v>0</v>
      </c>
      <c r="I144" s="34">
        <f t="shared" si="15"/>
        <v>2200</v>
      </c>
      <c r="J144" s="34">
        <f t="shared" si="15"/>
        <v>0</v>
      </c>
    </row>
    <row r="145" spans="1:10" ht="30">
      <c r="A145" s="13">
        <v>931</v>
      </c>
      <c r="B145" s="15" t="s">
        <v>59</v>
      </c>
      <c r="C145" s="16">
        <v>10</v>
      </c>
      <c r="D145" s="16" t="s">
        <v>18</v>
      </c>
      <c r="E145" s="16" t="s">
        <v>93</v>
      </c>
      <c r="F145" s="16" t="s">
        <v>58</v>
      </c>
      <c r="G145" s="34">
        <v>2200</v>
      </c>
      <c r="H145" s="35">
        <v>0</v>
      </c>
      <c r="I145" s="34">
        <v>2200</v>
      </c>
      <c r="J145" s="35">
        <v>0</v>
      </c>
    </row>
    <row r="146" spans="1:10" ht="30">
      <c r="A146" s="13">
        <v>931</v>
      </c>
      <c r="B146" s="19" t="s">
        <v>25</v>
      </c>
      <c r="C146" s="16">
        <v>13</v>
      </c>
      <c r="D146" s="16" t="s">
        <v>18</v>
      </c>
      <c r="E146" s="16"/>
      <c r="F146" s="16"/>
      <c r="G146" s="34">
        <f aca="true" t="shared" si="16" ref="G146:J148">G147</f>
        <v>1000</v>
      </c>
      <c r="H146" s="34">
        <f t="shared" si="16"/>
        <v>0</v>
      </c>
      <c r="I146" s="34">
        <f t="shared" si="16"/>
        <v>1000</v>
      </c>
      <c r="J146" s="34">
        <f t="shared" si="16"/>
        <v>0</v>
      </c>
    </row>
    <row r="147" spans="1:10" ht="60">
      <c r="A147" s="13">
        <v>931</v>
      </c>
      <c r="B147" s="19" t="s">
        <v>89</v>
      </c>
      <c r="C147" s="16">
        <v>13</v>
      </c>
      <c r="D147" s="16" t="s">
        <v>18</v>
      </c>
      <c r="E147" s="16" t="s">
        <v>110</v>
      </c>
      <c r="F147" s="16"/>
      <c r="G147" s="34">
        <f t="shared" si="16"/>
        <v>1000</v>
      </c>
      <c r="H147" s="34">
        <f t="shared" si="16"/>
        <v>0</v>
      </c>
      <c r="I147" s="34">
        <f t="shared" si="16"/>
        <v>1000</v>
      </c>
      <c r="J147" s="34">
        <f t="shared" si="16"/>
        <v>0</v>
      </c>
    </row>
    <row r="148" spans="1:10" ht="45">
      <c r="A148" s="13">
        <v>931</v>
      </c>
      <c r="B148" s="19" t="s">
        <v>92</v>
      </c>
      <c r="C148" s="16">
        <v>13</v>
      </c>
      <c r="D148" s="16" t="s">
        <v>18</v>
      </c>
      <c r="E148" s="16" t="s">
        <v>114</v>
      </c>
      <c r="F148" s="16"/>
      <c r="G148" s="34">
        <f t="shared" si="16"/>
        <v>1000</v>
      </c>
      <c r="H148" s="34">
        <f t="shared" si="16"/>
        <v>0</v>
      </c>
      <c r="I148" s="34">
        <f t="shared" si="16"/>
        <v>1000</v>
      </c>
      <c r="J148" s="34">
        <f t="shared" si="16"/>
        <v>0</v>
      </c>
    </row>
    <row r="149" spans="1:10" ht="19.5" customHeight="1">
      <c r="A149" s="13">
        <v>931</v>
      </c>
      <c r="B149" s="19" t="s">
        <v>12</v>
      </c>
      <c r="C149" s="16" t="s">
        <v>34</v>
      </c>
      <c r="D149" s="16" t="s">
        <v>18</v>
      </c>
      <c r="E149" s="16" t="s">
        <v>114</v>
      </c>
      <c r="F149" s="16" t="s">
        <v>38</v>
      </c>
      <c r="G149" s="34">
        <v>1000</v>
      </c>
      <c r="H149" s="35">
        <v>0</v>
      </c>
      <c r="I149" s="34">
        <v>1000</v>
      </c>
      <c r="J149" s="35">
        <v>0</v>
      </c>
    </row>
    <row r="150" spans="1:10" ht="21" customHeight="1">
      <c r="A150" s="13"/>
      <c r="B150" s="10" t="s">
        <v>67</v>
      </c>
      <c r="C150" s="25"/>
      <c r="D150" s="25"/>
      <c r="E150" s="25"/>
      <c r="F150" s="25"/>
      <c r="G150" s="38">
        <f>G8+G13+G106+G126+G91+G97</f>
        <v>490211.8558249999</v>
      </c>
      <c r="H150" s="38">
        <f>H8+H13+H106+H126+H91+H97</f>
        <v>157970.45255999998</v>
      </c>
      <c r="I150" s="38">
        <f>I8+I13+I106+I126+I91+I97</f>
        <v>436103.7446449999</v>
      </c>
      <c r="J150" s="38">
        <f>J8+J13+J106+J126+J91+J97</f>
        <v>101523.75184</v>
      </c>
    </row>
    <row r="151" spans="1:10" ht="15.75">
      <c r="A151" s="13"/>
      <c r="B151" s="27" t="s">
        <v>123</v>
      </c>
      <c r="C151" s="16"/>
      <c r="D151" s="16"/>
      <c r="E151" s="16"/>
      <c r="F151" s="16"/>
      <c r="G151" s="35">
        <v>12600</v>
      </c>
      <c r="H151" s="35">
        <v>0</v>
      </c>
      <c r="I151" s="35">
        <v>23000</v>
      </c>
      <c r="J151" s="35">
        <v>0</v>
      </c>
    </row>
    <row r="152" spans="1:10" ht="31.5">
      <c r="A152" s="13"/>
      <c r="B152" s="27" t="s">
        <v>124</v>
      </c>
      <c r="C152" s="28"/>
      <c r="D152" s="28"/>
      <c r="E152" s="28"/>
      <c r="F152" s="28"/>
      <c r="G152" s="38">
        <f>G150+G151</f>
        <v>502811.8558249999</v>
      </c>
      <c r="H152" s="38">
        <f>H150+H151</f>
        <v>157970.45255999998</v>
      </c>
      <c r="I152" s="38">
        <f>I150+I151</f>
        <v>459103.7446449999</v>
      </c>
      <c r="J152" s="38">
        <f>J150+J151</f>
        <v>101523.75184</v>
      </c>
    </row>
    <row r="153" spans="1:8" ht="14.25">
      <c r="A153" s="29"/>
      <c r="G153" s="5"/>
      <c r="H153" s="5"/>
    </row>
    <row r="154" spans="1:8" ht="14.25">
      <c r="A154" s="29"/>
      <c r="G154" s="5"/>
      <c r="H154" s="5"/>
    </row>
    <row r="155" spans="1:8" ht="14.25">
      <c r="A155" s="29"/>
      <c r="G155" s="5"/>
      <c r="H155" s="5"/>
    </row>
    <row r="156" spans="1:8" ht="14.25">
      <c r="A156" s="29"/>
      <c r="G156" s="5"/>
      <c r="H156" s="5"/>
    </row>
    <row r="157" spans="1:8" ht="14.25">
      <c r="A157" s="29"/>
      <c r="G157" s="5"/>
      <c r="H157" s="5"/>
    </row>
    <row r="158" spans="1:8" ht="14.25">
      <c r="A158" s="29"/>
      <c r="G158" s="5"/>
      <c r="H158" s="5"/>
    </row>
    <row r="159" spans="1:8" ht="14.25">
      <c r="A159" s="29"/>
      <c r="G159" s="5"/>
      <c r="H159" s="5"/>
    </row>
    <row r="160" spans="1:8" ht="14.25">
      <c r="A160" s="29"/>
      <c r="G160" s="5"/>
      <c r="H160" s="5"/>
    </row>
    <row r="161" spans="1:8" ht="14.25">
      <c r="A161" s="29"/>
      <c r="G161" s="5"/>
      <c r="H161" s="5"/>
    </row>
    <row r="162" spans="1:8" ht="14.25">
      <c r="A162" s="29"/>
      <c r="G162" s="5"/>
      <c r="H162" s="5"/>
    </row>
    <row r="163" spans="1:8" ht="14.25">
      <c r="A163" s="29"/>
      <c r="G163" s="5"/>
      <c r="H163" s="5"/>
    </row>
    <row r="164" spans="1:8" ht="14.25">
      <c r="A164" s="29"/>
      <c r="G164" s="5"/>
      <c r="H164" s="5"/>
    </row>
    <row r="165" spans="1:8" ht="14.25">
      <c r="A165" s="29"/>
      <c r="G165" s="5"/>
      <c r="H165" s="5"/>
    </row>
    <row r="166" spans="1:8" ht="14.25">
      <c r="A166" s="29"/>
      <c r="G166" s="5"/>
      <c r="H166" s="5"/>
    </row>
    <row r="167" spans="1:8" ht="14.25">
      <c r="A167" s="29"/>
      <c r="G167" s="5"/>
      <c r="H167" s="5"/>
    </row>
    <row r="168" spans="1:8" ht="14.25">
      <c r="A168" s="29"/>
      <c r="G168" s="5"/>
      <c r="H168" s="5"/>
    </row>
    <row r="169" spans="1:8" ht="14.25">
      <c r="A169" s="29"/>
      <c r="G169" s="5"/>
      <c r="H169" s="5"/>
    </row>
    <row r="170" spans="1:8" ht="14.25">
      <c r="A170" s="29"/>
      <c r="G170" s="5"/>
      <c r="H170" s="5"/>
    </row>
    <row r="171" spans="1:8" ht="14.25">
      <c r="A171" s="29"/>
      <c r="G171" s="5"/>
      <c r="H171" s="5"/>
    </row>
    <row r="172" spans="1:8" ht="14.25">
      <c r="A172" s="29"/>
      <c r="G172" s="5"/>
      <c r="H172" s="5"/>
    </row>
    <row r="173" spans="1:8" ht="14.25">
      <c r="A173" s="29"/>
      <c r="G173" s="5"/>
      <c r="H173" s="5"/>
    </row>
    <row r="174" spans="1:8" ht="14.25">
      <c r="A174" s="29"/>
      <c r="G174" s="5"/>
      <c r="H174" s="5"/>
    </row>
    <row r="175" spans="1:8" ht="14.25">
      <c r="A175" s="29"/>
      <c r="G175" s="5"/>
      <c r="H175" s="5"/>
    </row>
    <row r="176" spans="1:8" ht="14.25">
      <c r="A176" s="29"/>
      <c r="G176" s="5"/>
      <c r="H176" s="5"/>
    </row>
    <row r="177" spans="1:8" ht="14.25">
      <c r="A177" s="29"/>
      <c r="G177" s="5"/>
      <c r="H177" s="5"/>
    </row>
    <row r="178" spans="1:8" ht="14.25">
      <c r="A178" s="29"/>
      <c r="G178" s="5"/>
      <c r="H178" s="5"/>
    </row>
    <row r="179" spans="1:8" ht="14.25">
      <c r="A179" s="29"/>
      <c r="G179" s="5"/>
      <c r="H179" s="5"/>
    </row>
    <row r="180" spans="1:8" ht="14.25">
      <c r="A180" s="29"/>
      <c r="G180" s="5"/>
      <c r="H180" s="5"/>
    </row>
    <row r="181" spans="1:8" ht="14.25">
      <c r="A181" s="29"/>
      <c r="G181" s="5"/>
      <c r="H181" s="5"/>
    </row>
    <row r="182" spans="1:8" ht="14.25">
      <c r="A182" s="29"/>
      <c r="G182" s="5"/>
      <c r="H182" s="5"/>
    </row>
    <row r="183" spans="1:8" ht="14.25">
      <c r="A183" s="29"/>
      <c r="G183" s="5"/>
      <c r="H183" s="5"/>
    </row>
    <row r="184" spans="1:8" ht="14.25">
      <c r="A184" s="29"/>
      <c r="G184" s="5"/>
      <c r="H184" s="5"/>
    </row>
    <row r="185" spans="1:8" ht="14.25">
      <c r="A185" s="29"/>
      <c r="G185" s="5"/>
      <c r="H185" s="5"/>
    </row>
    <row r="186" spans="1:8" ht="14.25">
      <c r="A186" s="29"/>
      <c r="G186" s="5"/>
      <c r="H186" s="5"/>
    </row>
    <row r="187" spans="1:8" ht="14.25">
      <c r="A187" s="29"/>
      <c r="G187" s="5"/>
      <c r="H187" s="5"/>
    </row>
    <row r="188" spans="1:8" ht="14.25">
      <c r="A188" s="29"/>
      <c r="G188" s="5"/>
      <c r="H188" s="5"/>
    </row>
    <row r="189" spans="1:8" ht="14.25">
      <c r="A189" s="29"/>
      <c r="G189" s="5"/>
      <c r="H189" s="5"/>
    </row>
    <row r="190" spans="1:8" ht="14.25">
      <c r="A190" s="29"/>
      <c r="G190" s="5"/>
      <c r="H190" s="5"/>
    </row>
    <row r="191" spans="1:8" ht="14.25">
      <c r="A191" s="29"/>
      <c r="G191" s="5"/>
      <c r="H191" s="5"/>
    </row>
    <row r="192" spans="1:8" ht="14.25">
      <c r="A192" s="29"/>
      <c r="G192" s="5"/>
      <c r="H192" s="5"/>
    </row>
    <row r="193" spans="1:8" ht="14.25">
      <c r="A193" s="29"/>
      <c r="G193" s="5"/>
      <c r="H193" s="5"/>
    </row>
    <row r="194" spans="1:8" ht="14.25">
      <c r="A194" s="29"/>
      <c r="G194" s="5"/>
      <c r="H194" s="5"/>
    </row>
    <row r="195" spans="1:8" ht="14.25">
      <c r="A195" s="29"/>
      <c r="G195" s="5"/>
      <c r="H195" s="5"/>
    </row>
    <row r="196" spans="1:8" ht="14.25">
      <c r="A196" s="29"/>
      <c r="G196" s="5"/>
      <c r="H196" s="5"/>
    </row>
    <row r="197" spans="1:8" ht="14.25">
      <c r="A197" s="29"/>
      <c r="G197" s="5"/>
      <c r="H197" s="5"/>
    </row>
    <row r="198" spans="1:8" ht="14.25">
      <c r="A198" s="29"/>
      <c r="G198" s="5"/>
      <c r="H198" s="5"/>
    </row>
    <row r="199" spans="1:8" ht="14.25">
      <c r="A199" s="29"/>
      <c r="G199" s="5"/>
      <c r="H199" s="5"/>
    </row>
    <row r="200" spans="1:8" ht="14.25">
      <c r="A200" s="29"/>
      <c r="G200" s="5"/>
      <c r="H200" s="5"/>
    </row>
    <row r="201" spans="1:8" ht="14.25">
      <c r="A201" s="29"/>
      <c r="G201" s="5"/>
      <c r="H201" s="5"/>
    </row>
    <row r="202" spans="1:8" ht="14.25">
      <c r="A202" s="29"/>
      <c r="G202" s="5"/>
      <c r="H202" s="5"/>
    </row>
    <row r="203" spans="1:8" ht="14.25">
      <c r="A203" s="29"/>
      <c r="G203" s="5"/>
      <c r="H203" s="5"/>
    </row>
    <row r="204" spans="1:8" ht="14.25">
      <c r="A204" s="29"/>
      <c r="G204" s="5"/>
      <c r="H204" s="5"/>
    </row>
    <row r="205" spans="1:8" ht="14.25">
      <c r="A205" s="29"/>
      <c r="G205" s="5"/>
      <c r="H205" s="5"/>
    </row>
    <row r="206" spans="1:8" ht="14.25">
      <c r="A206" s="29"/>
      <c r="G206" s="5"/>
      <c r="H206" s="5"/>
    </row>
    <row r="207" spans="1:8" ht="14.25">
      <c r="A207" s="29"/>
      <c r="G207" s="5"/>
      <c r="H207" s="5"/>
    </row>
    <row r="208" spans="1:8" ht="14.25">
      <c r="A208" s="29"/>
      <c r="G208" s="5"/>
      <c r="H208" s="5"/>
    </row>
    <row r="209" spans="1:8" ht="14.25">
      <c r="A209" s="29"/>
      <c r="G209" s="5"/>
      <c r="H209" s="5"/>
    </row>
    <row r="210" spans="1:8" ht="14.25">
      <c r="A210" s="29"/>
      <c r="G210" s="5"/>
      <c r="H210" s="5"/>
    </row>
    <row r="211" spans="1:8" ht="14.25">
      <c r="A211" s="29"/>
      <c r="G211" s="5"/>
      <c r="H211" s="5"/>
    </row>
    <row r="212" spans="1:8" ht="14.25">
      <c r="A212" s="29"/>
      <c r="G212" s="5"/>
      <c r="H212" s="5"/>
    </row>
    <row r="213" spans="1:8" ht="14.25">
      <c r="A213" s="29"/>
      <c r="G213" s="5"/>
      <c r="H213" s="5"/>
    </row>
    <row r="214" spans="1:8" ht="14.25">
      <c r="A214" s="29"/>
      <c r="G214" s="5"/>
      <c r="H214" s="5"/>
    </row>
    <row r="215" spans="1:8" ht="14.25">
      <c r="A215" s="29"/>
      <c r="G215" s="5"/>
      <c r="H215" s="5"/>
    </row>
    <row r="216" spans="1:8" ht="14.25">
      <c r="A216" s="29"/>
      <c r="G216" s="5"/>
      <c r="H216" s="5"/>
    </row>
    <row r="217" spans="1:8" ht="14.25">
      <c r="A217" s="29"/>
      <c r="G217" s="5"/>
      <c r="H217" s="5"/>
    </row>
    <row r="218" spans="1:8" ht="14.25">
      <c r="A218" s="29"/>
      <c r="G218" s="5"/>
      <c r="H218" s="5"/>
    </row>
    <row r="219" spans="1:8" ht="14.25">
      <c r="A219" s="29"/>
      <c r="G219" s="5"/>
      <c r="H219" s="5"/>
    </row>
    <row r="220" spans="1:8" ht="14.25">
      <c r="A220" s="29"/>
      <c r="G220" s="5"/>
      <c r="H220" s="5"/>
    </row>
    <row r="221" spans="1:8" ht="14.25">
      <c r="A221" s="29"/>
      <c r="G221" s="5"/>
      <c r="H221" s="5"/>
    </row>
    <row r="222" spans="1:8" ht="14.25">
      <c r="A222" s="29"/>
      <c r="G222" s="5"/>
      <c r="H222" s="5"/>
    </row>
    <row r="223" spans="1:8" ht="14.25">
      <c r="A223" s="29"/>
      <c r="G223" s="5"/>
      <c r="H223" s="5"/>
    </row>
    <row r="224" spans="1:8" ht="14.25">
      <c r="A224" s="29"/>
      <c r="G224" s="5"/>
      <c r="H224" s="5"/>
    </row>
    <row r="225" spans="1:8" ht="14.25">
      <c r="A225" s="29"/>
      <c r="G225" s="5"/>
      <c r="H225" s="5"/>
    </row>
    <row r="226" spans="1:8" ht="14.25">
      <c r="A226" s="29"/>
      <c r="G226" s="5"/>
      <c r="H226" s="5"/>
    </row>
    <row r="227" spans="1:8" ht="14.25">
      <c r="A227" s="29"/>
      <c r="G227" s="5"/>
      <c r="H227" s="5"/>
    </row>
    <row r="228" spans="1:8" ht="14.25">
      <c r="A228" s="29"/>
      <c r="G228" s="5"/>
      <c r="H228" s="5"/>
    </row>
    <row r="229" spans="1:8" ht="14.25">
      <c r="A229" s="29"/>
      <c r="G229" s="5"/>
      <c r="H229" s="5"/>
    </row>
    <row r="230" spans="1:8" ht="14.25">
      <c r="A230" s="29"/>
      <c r="G230" s="5"/>
      <c r="H230" s="5"/>
    </row>
    <row r="231" spans="1:8" ht="14.25">
      <c r="A231" s="29"/>
      <c r="G231" s="5"/>
      <c r="H231" s="5"/>
    </row>
    <row r="232" spans="1:8" ht="14.25">
      <c r="A232" s="29"/>
      <c r="G232" s="5"/>
      <c r="H232" s="5"/>
    </row>
    <row r="233" spans="1:8" ht="14.25">
      <c r="A233" s="29"/>
      <c r="G233" s="5"/>
      <c r="H233" s="5"/>
    </row>
    <row r="234" spans="1:8" ht="14.25">
      <c r="A234" s="29"/>
      <c r="G234" s="5"/>
      <c r="H234" s="5"/>
    </row>
    <row r="235" spans="1:8" ht="14.25">
      <c r="A235" s="29"/>
      <c r="G235" s="5"/>
      <c r="H235" s="5"/>
    </row>
    <row r="236" spans="1:8" ht="14.25">
      <c r="A236" s="29"/>
      <c r="G236" s="5"/>
      <c r="H236" s="5"/>
    </row>
    <row r="237" spans="1:8" ht="14.25">
      <c r="A237" s="29"/>
      <c r="G237" s="5"/>
      <c r="H237" s="5"/>
    </row>
    <row r="238" spans="1:8" ht="14.25">
      <c r="A238" s="29"/>
      <c r="G238" s="5"/>
      <c r="H238" s="5"/>
    </row>
    <row r="239" spans="1:8" ht="14.25">
      <c r="A239" s="29"/>
      <c r="G239" s="5"/>
      <c r="H239" s="5"/>
    </row>
    <row r="240" spans="1:8" ht="14.25">
      <c r="A240" s="29"/>
      <c r="G240" s="5"/>
      <c r="H240" s="5"/>
    </row>
    <row r="241" spans="1:8" ht="14.25">
      <c r="A241" s="29"/>
      <c r="G241" s="5"/>
      <c r="H241" s="5"/>
    </row>
    <row r="242" spans="1:8" ht="14.25">
      <c r="A242" s="29"/>
      <c r="G242" s="5"/>
      <c r="H242" s="5"/>
    </row>
    <row r="243" spans="1:8" ht="14.25">
      <c r="A243" s="29"/>
      <c r="G243" s="5"/>
      <c r="H243" s="5"/>
    </row>
    <row r="244" spans="1:8" ht="14.25">
      <c r="A244" s="29"/>
      <c r="G244" s="5"/>
      <c r="H244" s="5"/>
    </row>
    <row r="245" spans="1:8" ht="14.25">
      <c r="A245" s="29"/>
      <c r="G245" s="5"/>
      <c r="H245" s="5"/>
    </row>
    <row r="246" spans="1:8" ht="14.25">
      <c r="A246" s="29"/>
      <c r="G246" s="5"/>
      <c r="H246" s="5"/>
    </row>
    <row r="247" spans="1:8" ht="14.25">
      <c r="A247" s="29"/>
      <c r="G247" s="5"/>
      <c r="H247" s="5"/>
    </row>
    <row r="248" spans="1:8" ht="14.25">
      <c r="A248" s="29"/>
      <c r="G248" s="5"/>
      <c r="H248" s="5"/>
    </row>
    <row r="249" spans="1:8" ht="14.25">
      <c r="A249" s="29"/>
      <c r="G249" s="5"/>
      <c r="H249" s="5"/>
    </row>
    <row r="250" spans="1:8" ht="14.25">
      <c r="A250" s="29"/>
      <c r="G250" s="5"/>
      <c r="H250" s="5"/>
    </row>
    <row r="251" spans="1:8" ht="14.25">
      <c r="A251" s="29"/>
      <c r="G251" s="5"/>
      <c r="H251" s="5"/>
    </row>
    <row r="252" spans="1:8" ht="14.25">
      <c r="A252" s="29"/>
      <c r="G252" s="5"/>
      <c r="H252" s="5"/>
    </row>
    <row r="253" spans="1:8" ht="14.25">
      <c r="A253" s="29"/>
      <c r="G253" s="5"/>
      <c r="H253" s="5"/>
    </row>
    <row r="254" spans="1:8" ht="14.25">
      <c r="A254" s="29"/>
      <c r="G254" s="5"/>
      <c r="H254" s="5"/>
    </row>
    <row r="255" spans="1:8" ht="14.25">
      <c r="A255" s="29"/>
      <c r="G255" s="5"/>
      <c r="H255" s="5"/>
    </row>
    <row r="256" spans="1:8" ht="14.25">
      <c r="A256" s="29"/>
      <c r="G256" s="5"/>
      <c r="H256" s="5"/>
    </row>
    <row r="257" spans="1:8" ht="14.25">
      <c r="A257" s="29"/>
      <c r="G257" s="5"/>
      <c r="H257" s="5"/>
    </row>
    <row r="258" spans="1:8" ht="14.25">
      <c r="A258" s="29"/>
      <c r="G258" s="5"/>
      <c r="H258" s="5"/>
    </row>
    <row r="259" spans="1:8" ht="14.25">
      <c r="A259" s="29"/>
      <c r="G259" s="5"/>
      <c r="H259" s="5"/>
    </row>
    <row r="260" spans="1:8" ht="14.25">
      <c r="A260" s="29"/>
      <c r="G260" s="5"/>
      <c r="H260" s="5"/>
    </row>
    <row r="261" spans="1:8" ht="14.25">
      <c r="A261" s="29"/>
      <c r="G261" s="5"/>
      <c r="H261" s="5"/>
    </row>
    <row r="262" spans="1:8" ht="14.25">
      <c r="A262" s="29"/>
      <c r="G262" s="5"/>
      <c r="H262" s="5"/>
    </row>
    <row r="263" spans="1:8" ht="14.25">
      <c r="A263" s="29"/>
      <c r="G263" s="5"/>
      <c r="H263" s="5"/>
    </row>
    <row r="264" spans="1:8" ht="14.25">
      <c r="A264" s="29"/>
      <c r="G264" s="5"/>
      <c r="H264" s="5"/>
    </row>
    <row r="265" spans="1:8" ht="14.25">
      <c r="A265" s="29"/>
      <c r="G265" s="5"/>
      <c r="H265" s="5"/>
    </row>
    <row r="266" spans="1:8" ht="14.25">
      <c r="A266" s="29"/>
      <c r="G266" s="5"/>
      <c r="H266" s="5"/>
    </row>
    <row r="267" spans="1:8" ht="14.25">
      <c r="A267" s="29"/>
      <c r="G267" s="5"/>
      <c r="H267" s="5"/>
    </row>
    <row r="268" spans="1:8" ht="14.25">
      <c r="A268" s="29"/>
      <c r="G268" s="5"/>
      <c r="H268" s="5"/>
    </row>
    <row r="269" spans="1:8" ht="14.25">
      <c r="A269" s="29"/>
      <c r="G269" s="5"/>
      <c r="H269" s="5"/>
    </row>
    <row r="270" spans="1:8" ht="14.25">
      <c r="A270" s="29"/>
      <c r="G270" s="5"/>
      <c r="H270" s="5"/>
    </row>
    <row r="271" spans="1:8" ht="14.25">
      <c r="A271" s="29"/>
      <c r="G271" s="5"/>
      <c r="H271" s="5"/>
    </row>
    <row r="272" spans="1:8" ht="14.25">
      <c r="A272" s="29"/>
      <c r="G272" s="5"/>
      <c r="H272" s="5"/>
    </row>
    <row r="273" spans="1:8" ht="14.25">
      <c r="A273" s="29"/>
      <c r="G273" s="5"/>
      <c r="H273" s="5"/>
    </row>
    <row r="274" spans="1:8" ht="14.25">
      <c r="A274" s="29"/>
      <c r="G274" s="5"/>
      <c r="H274" s="5"/>
    </row>
    <row r="275" spans="1:8" ht="14.25">
      <c r="A275" s="29"/>
      <c r="G275" s="5"/>
      <c r="H275" s="5"/>
    </row>
    <row r="276" spans="1:8" ht="14.25">
      <c r="A276" s="29"/>
      <c r="G276" s="5"/>
      <c r="H276" s="5"/>
    </row>
    <row r="277" spans="1:8" ht="14.25">
      <c r="A277" s="29"/>
      <c r="G277" s="5"/>
      <c r="H277" s="5"/>
    </row>
    <row r="278" spans="1:8" ht="14.25">
      <c r="A278" s="29"/>
      <c r="G278" s="5"/>
      <c r="H278" s="5"/>
    </row>
    <row r="279" spans="1:8" ht="14.25">
      <c r="A279" s="29"/>
      <c r="G279" s="5"/>
      <c r="H279" s="5"/>
    </row>
    <row r="280" spans="1:8" ht="14.25">
      <c r="A280" s="29"/>
      <c r="G280" s="5"/>
      <c r="H280" s="5"/>
    </row>
    <row r="281" spans="1:8" ht="14.25">
      <c r="A281" s="29"/>
      <c r="G281" s="5"/>
      <c r="H281" s="5"/>
    </row>
    <row r="282" spans="1:8" ht="14.25">
      <c r="A282" s="29"/>
      <c r="G282" s="5"/>
      <c r="H282" s="5"/>
    </row>
    <row r="283" spans="1:8" ht="14.25">
      <c r="A283" s="29"/>
      <c r="G283" s="5"/>
      <c r="H283" s="5"/>
    </row>
    <row r="284" spans="1:8" ht="14.25">
      <c r="A284" s="29"/>
      <c r="G284" s="5"/>
      <c r="H284" s="5"/>
    </row>
    <row r="285" spans="1:8" ht="14.25">
      <c r="A285" s="29"/>
      <c r="G285" s="5"/>
      <c r="H285" s="5"/>
    </row>
    <row r="286" spans="1:8" ht="14.25">
      <c r="A286" s="29"/>
      <c r="G286" s="5"/>
      <c r="H286" s="5"/>
    </row>
    <row r="287" spans="1:8" ht="14.25">
      <c r="A287" s="29"/>
      <c r="G287" s="5"/>
      <c r="H287" s="5"/>
    </row>
    <row r="288" spans="1:8" ht="14.25">
      <c r="A288" s="29"/>
      <c r="G288" s="5"/>
      <c r="H288" s="5"/>
    </row>
    <row r="289" spans="1:8" ht="14.25">
      <c r="A289" s="29"/>
      <c r="G289" s="5"/>
      <c r="H289" s="5"/>
    </row>
    <row r="290" spans="1:8" ht="14.25">
      <c r="A290" s="29"/>
      <c r="G290" s="5"/>
      <c r="H290" s="5"/>
    </row>
    <row r="291" spans="1:8" ht="14.25">
      <c r="A291" s="29"/>
      <c r="G291" s="5"/>
      <c r="H291" s="5"/>
    </row>
    <row r="292" spans="1:8" ht="14.25">
      <c r="A292" s="29"/>
      <c r="G292" s="5"/>
      <c r="H292" s="5"/>
    </row>
    <row r="293" spans="1:8" ht="14.25">
      <c r="A293" s="29"/>
      <c r="G293" s="5"/>
      <c r="H293" s="5"/>
    </row>
    <row r="294" spans="1:8" ht="14.25">
      <c r="A294" s="29"/>
      <c r="G294" s="5"/>
      <c r="H294" s="5"/>
    </row>
    <row r="295" spans="1:8" ht="14.25">
      <c r="A295" s="29"/>
      <c r="G295" s="5"/>
      <c r="H295" s="5"/>
    </row>
    <row r="296" spans="1:8" ht="14.25">
      <c r="A296" s="29"/>
      <c r="G296" s="5"/>
      <c r="H296" s="5"/>
    </row>
    <row r="297" spans="1:8" ht="14.25">
      <c r="A297" s="29"/>
      <c r="G297" s="5"/>
      <c r="H297" s="5"/>
    </row>
    <row r="298" spans="1:8" ht="14.25">
      <c r="A298" s="29"/>
      <c r="G298" s="5"/>
      <c r="H298" s="5"/>
    </row>
    <row r="299" spans="1:8" ht="14.25">
      <c r="A299" s="29"/>
      <c r="G299" s="5"/>
      <c r="H299" s="5"/>
    </row>
    <row r="300" spans="1:8" ht="14.25">
      <c r="A300" s="29"/>
      <c r="G300" s="5"/>
      <c r="H300" s="5"/>
    </row>
    <row r="301" spans="1:8" ht="14.25">
      <c r="A301" s="29"/>
      <c r="G301" s="5"/>
      <c r="H301" s="5"/>
    </row>
    <row r="302" spans="1:8" ht="14.25">
      <c r="A302" s="29"/>
      <c r="G302" s="5"/>
      <c r="H302" s="5"/>
    </row>
    <row r="303" spans="1:8" ht="14.25">
      <c r="A303" s="29"/>
      <c r="G303" s="5"/>
      <c r="H303" s="5"/>
    </row>
    <row r="304" spans="1:8" ht="14.25">
      <c r="A304" s="29"/>
      <c r="G304" s="5"/>
      <c r="H304" s="5"/>
    </row>
    <row r="305" spans="1:8" ht="14.25">
      <c r="A305" s="29"/>
      <c r="G305" s="5"/>
      <c r="H305" s="5"/>
    </row>
    <row r="306" spans="1:8" ht="14.25">
      <c r="A306" s="29"/>
      <c r="G306" s="5"/>
      <c r="H306" s="5"/>
    </row>
    <row r="307" spans="1:8" ht="14.25">
      <c r="A307" s="29"/>
      <c r="G307" s="5"/>
      <c r="H307" s="5"/>
    </row>
    <row r="308" spans="1:8" ht="14.25">
      <c r="A308" s="29"/>
      <c r="G308" s="5"/>
      <c r="H308" s="5"/>
    </row>
    <row r="309" spans="1:8" ht="14.25">
      <c r="A309" s="29"/>
      <c r="G309" s="5"/>
      <c r="H309" s="5"/>
    </row>
    <row r="310" spans="1:8" ht="14.25">
      <c r="A310" s="29"/>
      <c r="G310" s="5"/>
      <c r="H310" s="5"/>
    </row>
    <row r="311" spans="1:8" ht="14.25">
      <c r="A311" s="29"/>
      <c r="G311" s="5"/>
      <c r="H311" s="5"/>
    </row>
    <row r="312" spans="1:8" ht="14.25">
      <c r="A312" s="29"/>
      <c r="G312" s="5"/>
      <c r="H312" s="5"/>
    </row>
    <row r="313" spans="1:8" ht="14.25">
      <c r="A313" s="29"/>
      <c r="G313" s="5"/>
      <c r="H313" s="5"/>
    </row>
    <row r="314" spans="1:8" ht="14.25">
      <c r="A314" s="29"/>
      <c r="G314" s="5"/>
      <c r="H314" s="5"/>
    </row>
    <row r="315" spans="1:8" ht="14.25">
      <c r="A315" s="29"/>
      <c r="G315" s="5"/>
      <c r="H315" s="5"/>
    </row>
    <row r="316" spans="1:8" ht="14.25">
      <c r="A316" s="29"/>
      <c r="G316" s="5"/>
      <c r="H316" s="5"/>
    </row>
    <row r="317" spans="1:8" ht="14.25">
      <c r="A317" s="29"/>
      <c r="G317" s="5"/>
      <c r="H317" s="5"/>
    </row>
    <row r="318" spans="1:8" ht="14.25">
      <c r="A318" s="29"/>
      <c r="G318" s="5"/>
      <c r="H318" s="5"/>
    </row>
    <row r="319" spans="1:8" ht="14.25">
      <c r="A319" s="29"/>
      <c r="G319" s="5"/>
      <c r="H319" s="5"/>
    </row>
    <row r="320" spans="1:8" ht="14.25">
      <c r="A320" s="29"/>
      <c r="G320" s="5"/>
      <c r="H320" s="5"/>
    </row>
    <row r="321" spans="1:8" ht="14.25">
      <c r="A321" s="29"/>
      <c r="G321" s="5"/>
      <c r="H321" s="5"/>
    </row>
    <row r="322" spans="1:8" ht="14.25">
      <c r="A322" s="29"/>
      <c r="G322" s="5"/>
      <c r="H322" s="5"/>
    </row>
    <row r="323" spans="1:8" ht="14.25">
      <c r="A323" s="29"/>
      <c r="G323" s="5"/>
      <c r="H323" s="5"/>
    </row>
    <row r="324" spans="1:8" ht="14.25">
      <c r="A324" s="29"/>
      <c r="G324" s="5"/>
      <c r="H324" s="5"/>
    </row>
    <row r="325" spans="1:8" ht="14.25">
      <c r="A325" s="29"/>
      <c r="G325" s="5"/>
      <c r="H325" s="5"/>
    </row>
    <row r="326" spans="1:8" ht="14.25">
      <c r="A326" s="29"/>
      <c r="G326" s="5"/>
      <c r="H326" s="5"/>
    </row>
    <row r="327" spans="1:8" ht="14.25">
      <c r="A327" s="29"/>
      <c r="G327" s="5"/>
      <c r="H327" s="5"/>
    </row>
    <row r="328" spans="1:8" ht="14.25">
      <c r="A328" s="29"/>
      <c r="G328" s="5"/>
      <c r="H328" s="5"/>
    </row>
    <row r="329" spans="1:8" ht="14.25">
      <c r="A329" s="29"/>
      <c r="G329" s="5"/>
      <c r="H329" s="5"/>
    </row>
    <row r="330" spans="1:8" ht="14.25">
      <c r="A330" s="29"/>
      <c r="G330" s="5"/>
      <c r="H330" s="5"/>
    </row>
    <row r="331" spans="1:8" ht="14.25">
      <c r="A331" s="29"/>
      <c r="G331" s="5"/>
      <c r="H331" s="5"/>
    </row>
    <row r="332" spans="1:8" ht="14.25">
      <c r="A332" s="29"/>
      <c r="G332" s="5"/>
      <c r="H332" s="5"/>
    </row>
    <row r="333" spans="1:8" ht="14.25">
      <c r="A333" s="29"/>
      <c r="G333" s="5"/>
      <c r="H333" s="5"/>
    </row>
    <row r="334" spans="1:8" ht="14.25">
      <c r="A334" s="29"/>
      <c r="G334" s="5"/>
      <c r="H334" s="5"/>
    </row>
    <row r="335" spans="1:8" ht="14.25">
      <c r="A335" s="29"/>
      <c r="G335" s="5"/>
      <c r="H335" s="5"/>
    </row>
    <row r="336" spans="1:8" ht="14.25">
      <c r="A336" s="29"/>
      <c r="G336" s="5"/>
      <c r="H336" s="5"/>
    </row>
    <row r="337" spans="1:8" ht="14.25">
      <c r="A337" s="29"/>
      <c r="G337" s="5"/>
      <c r="H337" s="5"/>
    </row>
    <row r="338" spans="1:8" ht="14.25">
      <c r="A338" s="29"/>
      <c r="G338" s="5"/>
      <c r="H338" s="5"/>
    </row>
    <row r="339" spans="1:8" ht="14.25">
      <c r="A339" s="29"/>
      <c r="G339" s="5"/>
      <c r="H339" s="5"/>
    </row>
    <row r="340" spans="1:8" ht="14.25">
      <c r="A340" s="29"/>
      <c r="G340" s="5"/>
      <c r="H340" s="5"/>
    </row>
    <row r="341" spans="1:8" ht="14.25">
      <c r="A341" s="29"/>
      <c r="G341" s="5"/>
      <c r="H341" s="5"/>
    </row>
    <row r="342" spans="1:8" ht="14.25">
      <c r="A342" s="29"/>
      <c r="G342" s="5"/>
      <c r="H342" s="5"/>
    </row>
    <row r="343" spans="1:8" ht="14.25">
      <c r="A343" s="29"/>
      <c r="G343" s="5"/>
      <c r="H343" s="5"/>
    </row>
    <row r="344" spans="1:8" ht="14.25">
      <c r="A344" s="29"/>
      <c r="G344" s="5"/>
      <c r="H344" s="5"/>
    </row>
    <row r="345" spans="1:8" ht="14.25">
      <c r="A345" s="29"/>
      <c r="G345" s="5"/>
      <c r="H345" s="5"/>
    </row>
    <row r="346" spans="1:8" ht="14.25">
      <c r="A346" s="29"/>
      <c r="G346" s="5"/>
      <c r="H346" s="5"/>
    </row>
    <row r="347" spans="1:8" ht="14.25">
      <c r="A347" s="29"/>
      <c r="G347" s="5"/>
      <c r="H347" s="5"/>
    </row>
    <row r="348" spans="1:8" ht="14.25">
      <c r="A348" s="29"/>
      <c r="G348" s="5"/>
      <c r="H348" s="5"/>
    </row>
    <row r="349" spans="1:8" ht="14.25">
      <c r="A349" s="29"/>
      <c r="G349" s="5"/>
      <c r="H349" s="5"/>
    </row>
    <row r="350" spans="1:8" ht="14.25">
      <c r="A350" s="29"/>
      <c r="G350" s="5"/>
      <c r="H350" s="5"/>
    </row>
    <row r="351" spans="1:8" ht="14.25">
      <c r="A351" s="29"/>
      <c r="G351" s="5"/>
      <c r="H351" s="5"/>
    </row>
    <row r="352" spans="1:8" ht="14.25">
      <c r="A352" s="29"/>
      <c r="G352" s="5"/>
      <c r="H352" s="5"/>
    </row>
    <row r="353" spans="1:8" ht="14.25">
      <c r="A353" s="29"/>
      <c r="G353" s="5"/>
      <c r="H353" s="5"/>
    </row>
    <row r="354" spans="1:8" ht="14.25">
      <c r="A354" s="29"/>
      <c r="G354" s="5"/>
      <c r="H354" s="5"/>
    </row>
    <row r="355" spans="1:8" ht="14.25">
      <c r="A355" s="29"/>
      <c r="G355" s="5"/>
      <c r="H355" s="5"/>
    </row>
    <row r="356" spans="1:8" ht="14.25">
      <c r="A356" s="29"/>
      <c r="G356" s="5"/>
      <c r="H356" s="5"/>
    </row>
    <row r="357" spans="1:8" ht="14.25">
      <c r="A357" s="29"/>
      <c r="G357" s="5"/>
      <c r="H357" s="5"/>
    </row>
    <row r="358" spans="1:8" ht="14.25">
      <c r="A358" s="29"/>
      <c r="G358" s="5"/>
      <c r="H358" s="5"/>
    </row>
    <row r="359" spans="1:8" ht="14.25">
      <c r="A359" s="29"/>
      <c r="G359" s="5"/>
      <c r="H359" s="5"/>
    </row>
    <row r="360" spans="1:8" ht="14.25">
      <c r="A360" s="29"/>
      <c r="G360" s="5"/>
      <c r="H360" s="5"/>
    </row>
    <row r="361" spans="1:8" ht="14.25">
      <c r="A361" s="29"/>
      <c r="G361" s="5"/>
      <c r="H361" s="5"/>
    </row>
    <row r="362" spans="1:8" ht="14.25">
      <c r="A362" s="29"/>
      <c r="G362" s="5"/>
      <c r="H362" s="5"/>
    </row>
    <row r="363" spans="1:8" ht="14.25">
      <c r="A363" s="29"/>
      <c r="G363" s="5"/>
      <c r="H363" s="5"/>
    </row>
    <row r="364" spans="1:8" ht="14.25">
      <c r="A364" s="29"/>
      <c r="G364" s="5"/>
      <c r="H364" s="5"/>
    </row>
    <row r="365" spans="1:8" ht="14.25">
      <c r="A365" s="29"/>
      <c r="G365" s="5"/>
      <c r="H365" s="5"/>
    </row>
    <row r="366" spans="1:8" ht="14.25">
      <c r="A366" s="29"/>
      <c r="G366" s="5"/>
      <c r="H366" s="5"/>
    </row>
  </sheetData>
  <sheetProtection/>
  <mergeCells count="11">
    <mergeCell ref="I6:J6"/>
    <mergeCell ref="I2:J2"/>
    <mergeCell ref="A4:J4"/>
    <mergeCell ref="F2:H2"/>
    <mergeCell ref="A6:A7"/>
    <mergeCell ref="G6:H6"/>
    <mergeCell ref="B6:B7"/>
    <mergeCell ref="C6:C7"/>
    <mergeCell ref="D6:D7"/>
    <mergeCell ref="E6:E7"/>
    <mergeCell ref="F6:F7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landscape" paperSize="9" scale="70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2019-10-31T09:43:14Z</cp:lastPrinted>
  <dcterms:created xsi:type="dcterms:W3CDTF">2007-10-25T07:07:19Z</dcterms:created>
  <dcterms:modified xsi:type="dcterms:W3CDTF">2019-10-31T09:43:24Z</dcterms:modified>
  <cp:category/>
  <cp:version/>
  <cp:contentType/>
  <cp:contentStatus/>
</cp:coreProperties>
</file>